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ty\Documents\DOCUMENTOS NUEVA COMPU\Documentos NUEVO TRABAJO\MBA - Gestión de personas y desarrollo\01 Módulo Planeación estratégica de RRHH\Carga de trabajo\"/>
    </mc:Choice>
  </mc:AlternateContent>
  <xr:revisionPtr revIDLastSave="0" documentId="13_ncr:1_{A8B50E59-2655-4C57-A2D6-BE4C86162B8C}" xr6:coauthVersionLast="47" xr6:coauthVersionMax="47" xr10:uidLastSave="{00000000-0000-0000-0000-000000000000}"/>
  <bookViews>
    <workbookView xWindow="-110" yWindow="-110" windowWidth="19420" windowHeight="10300" activeTab="1" xr2:uid="{BDE21F95-37ED-49DA-8B00-C8CC17E13255}"/>
  </bookViews>
  <sheets>
    <sheet name="FTE" sheetId="2" r:id="rId1"/>
    <sheet name="Carga" sheetId="1" r:id="rId2"/>
  </sheets>
  <definedNames>
    <definedName name="FTE">FTE!$A$16:$D$30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" i="1" l="1"/>
  <c r="K3" i="1"/>
  <c r="J4" i="1"/>
  <c r="K4" i="1"/>
  <c r="J5" i="1"/>
  <c r="K5" i="1"/>
  <c r="J6" i="1"/>
  <c r="K6" i="1"/>
  <c r="J7" i="1"/>
  <c r="K7" i="1"/>
  <c r="J8" i="1"/>
  <c r="K8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J18" i="1"/>
  <c r="K18" i="1"/>
  <c r="J20" i="1"/>
  <c r="K20" i="1" s="1"/>
  <c r="J21" i="1"/>
  <c r="K21" i="1" s="1"/>
  <c r="J22" i="1"/>
  <c r="K22" i="1" s="1"/>
  <c r="J23" i="1"/>
  <c r="K23" i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30" i="1"/>
  <c r="K30" i="1" s="1"/>
  <c r="J31" i="1"/>
  <c r="K31" i="1"/>
  <c r="J32" i="1"/>
  <c r="K32" i="1" s="1"/>
  <c r="J33" i="1"/>
  <c r="K33" i="1" s="1"/>
  <c r="J34" i="1"/>
  <c r="K34" i="1" s="1"/>
  <c r="J35" i="1"/>
  <c r="K35" i="1"/>
  <c r="J36" i="1"/>
  <c r="K36" i="1" s="1"/>
  <c r="J37" i="1"/>
  <c r="K37" i="1" s="1"/>
  <c r="J38" i="1"/>
  <c r="K38" i="1" s="1"/>
  <c r="J39" i="1"/>
  <c r="K39" i="1"/>
  <c r="J40" i="1"/>
  <c r="K40" i="1" s="1"/>
  <c r="J41" i="1"/>
  <c r="K41" i="1" s="1"/>
  <c r="J42" i="1"/>
  <c r="K42" i="1" s="1"/>
  <c r="J43" i="1"/>
  <c r="K43" i="1"/>
  <c r="J44" i="1"/>
  <c r="K44" i="1" s="1"/>
  <c r="J45" i="1"/>
  <c r="K45" i="1" s="1"/>
  <c r="J46" i="1"/>
  <c r="K46" i="1" s="1"/>
  <c r="J47" i="1"/>
  <c r="K47" i="1"/>
  <c r="J48" i="1"/>
  <c r="K48" i="1" s="1"/>
  <c r="J49" i="1"/>
  <c r="K49" i="1" s="1"/>
  <c r="J50" i="1"/>
  <c r="K50" i="1" s="1"/>
  <c r="J51" i="1"/>
  <c r="K51" i="1"/>
  <c r="J52" i="1"/>
  <c r="K52" i="1" s="1"/>
  <c r="J53" i="1"/>
  <c r="K53" i="1" s="1"/>
  <c r="J54" i="1"/>
  <c r="K54" i="1" s="1"/>
  <c r="J55" i="1"/>
  <c r="K55" i="1"/>
  <c r="J56" i="1"/>
  <c r="K56" i="1" s="1"/>
  <c r="J57" i="1"/>
  <c r="K57" i="1" s="1"/>
  <c r="J58" i="1"/>
  <c r="K58" i="1" s="1"/>
  <c r="J59" i="1"/>
  <c r="K59" i="1"/>
  <c r="J60" i="1"/>
  <c r="K60" i="1" s="1"/>
  <c r="J61" i="1"/>
  <c r="K61" i="1" s="1"/>
  <c r="J62" i="1"/>
  <c r="K62" i="1" s="1"/>
  <c r="J63" i="1"/>
  <c r="K63" i="1"/>
  <c r="J64" i="1"/>
  <c r="K64" i="1" s="1"/>
  <c r="J65" i="1"/>
  <c r="K65" i="1" s="1"/>
  <c r="J66" i="1"/>
  <c r="K66" i="1" s="1"/>
  <c r="J67" i="1"/>
  <c r="K67" i="1"/>
  <c r="J68" i="1"/>
  <c r="K68" i="1" s="1"/>
  <c r="J69" i="1"/>
  <c r="K69" i="1" s="1"/>
  <c r="J70" i="1"/>
  <c r="K70" i="1" s="1"/>
  <c r="J71" i="1"/>
  <c r="K71" i="1"/>
  <c r="J72" i="1"/>
  <c r="K72" i="1" s="1"/>
  <c r="J73" i="1"/>
  <c r="K73" i="1" s="1"/>
  <c r="J74" i="1"/>
  <c r="K74" i="1" s="1"/>
  <c r="J75" i="1"/>
  <c r="K75" i="1"/>
  <c r="J76" i="1"/>
  <c r="K76" i="1" s="1"/>
  <c r="J77" i="1"/>
  <c r="K77" i="1" s="1"/>
  <c r="J78" i="1"/>
  <c r="K78" i="1" s="1"/>
  <c r="J79" i="1"/>
  <c r="K79" i="1"/>
  <c r="J80" i="1"/>
  <c r="K80" i="1" s="1"/>
  <c r="J81" i="1"/>
  <c r="K81" i="1" s="1"/>
  <c r="J82" i="1"/>
  <c r="K82" i="1" s="1"/>
  <c r="J83" i="1"/>
  <c r="K83" i="1"/>
  <c r="J84" i="1"/>
  <c r="K84" i="1" s="1"/>
  <c r="J85" i="1"/>
  <c r="K85" i="1" s="1"/>
  <c r="J86" i="1"/>
  <c r="K86" i="1" s="1"/>
  <c r="J87" i="1"/>
  <c r="K87" i="1"/>
  <c r="J88" i="1"/>
  <c r="K88" i="1" s="1"/>
  <c r="J89" i="1"/>
  <c r="K89" i="1" s="1"/>
  <c r="J90" i="1"/>
  <c r="K90" i="1" s="1"/>
  <c r="J91" i="1"/>
  <c r="K91" i="1"/>
  <c r="J92" i="1"/>
  <c r="K92" i="1" s="1"/>
  <c r="J93" i="1"/>
  <c r="K93" i="1" s="1"/>
  <c r="J94" i="1"/>
  <c r="K94" i="1" s="1"/>
  <c r="J95" i="1"/>
  <c r="K95" i="1"/>
  <c r="J96" i="1"/>
  <c r="K96" i="1" s="1"/>
  <c r="J97" i="1"/>
  <c r="K97" i="1" s="1"/>
  <c r="J98" i="1"/>
  <c r="K98" i="1" s="1"/>
  <c r="J99" i="1"/>
  <c r="K99" i="1"/>
  <c r="J100" i="1"/>
  <c r="K100" i="1" s="1"/>
  <c r="J101" i="1"/>
  <c r="K101" i="1" s="1"/>
  <c r="K2" i="1"/>
  <c r="D47" i="2"/>
  <c r="A30" i="2"/>
  <c r="D29" i="2"/>
  <c r="I14" i="1" s="1"/>
  <c r="A29" i="2"/>
  <c r="A28" i="2"/>
  <c r="A27" i="2"/>
  <c r="A26" i="2"/>
  <c r="A25" i="2"/>
  <c r="A24" i="2"/>
  <c r="A23" i="2"/>
  <c r="A22" i="2"/>
  <c r="A21" i="2"/>
  <c r="A20" i="2"/>
  <c r="D19" i="2"/>
  <c r="A19" i="2"/>
  <c r="A18" i="2"/>
  <c r="A17" i="2"/>
  <c r="A16" i="2"/>
  <c r="G13" i="2"/>
  <c r="D30" i="2" s="1"/>
  <c r="F13" i="2"/>
  <c r="E13" i="2"/>
  <c r="D13" i="2"/>
  <c r="C13" i="2"/>
  <c r="B13" i="2"/>
  <c r="F12" i="2"/>
  <c r="E12" i="2"/>
  <c r="D12" i="2"/>
  <c r="C12" i="2"/>
  <c r="B12" i="2"/>
  <c r="D11" i="2"/>
  <c r="C11" i="2"/>
  <c r="B11" i="2"/>
  <c r="C10" i="2"/>
  <c r="B10" i="2"/>
  <c r="D9" i="2"/>
  <c r="C9" i="2"/>
  <c r="D20" i="2" s="1"/>
  <c r="B9" i="2"/>
  <c r="G5" i="2"/>
  <c r="G12" i="2" s="1"/>
  <c r="D28" i="2" s="1"/>
  <c r="I8" i="1" s="1"/>
  <c r="D3" i="2"/>
  <c r="D10" i="2" s="1"/>
  <c r="D24" i="2" s="1"/>
  <c r="E2" i="2"/>
  <c r="E9" i="2" s="1"/>
  <c r="D18" i="2" s="1"/>
  <c r="I4" i="1"/>
  <c r="I15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94" i="1"/>
  <c r="I95" i="1"/>
  <c r="I96" i="1"/>
  <c r="I97" i="1"/>
  <c r="I98" i="1"/>
  <c r="I99" i="1"/>
  <c r="I100" i="1"/>
  <c r="I101" i="1"/>
  <c r="I12" i="1" l="1"/>
  <c r="I3" i="1"/>
  <c r="I2" i="1"/>
  <c r="J2" i="1" s="1"/>
  <c r="I16" i="1"/>
  <c r="F2" i="2"/>
  <c r="E3" i="2"/>
  <c r="E4" i="2" l="1"/>
  <c r="F3" i="2"/>
  <c r="E10" i="2"/>
  <c r="D23" i="2" s="1"/>
  <c r="F9" i="2"/>
  <c r="D17" i="2" s="1"/>
  <c r="G2" i="2"/>
  <c r="G9" i="2" s="1"/>
  <c r="D16" i="2" s="1"/>
  <c r="G3" i="2" l="1"/>
  <c r="G10" i="2" s="1"/>
  <c r="D21" i="2" s="1"/>
  <c r="F10" i="2"/>
  <c r="D22" i="2" s="1"/>
  <c r="I6" i="1" s="1"/>
  <c r="E11" i="2"/>
  <c r="D27" i="2" s="1"/>
  <c r="F4" i="2"/>
  <c r="I18" i="1" l="1"/>
  <c r="I9" i="1"/>
  <c r="F11" i="2"/>
  <c r="D26" i="2" s="1"/>
  <c r="I5" i="1" s="1"/>
  <c r="G4" i="2"/>
  <c r="G11" i="2" s="1"/>
  <c r="D25" i="2" s="1"/>
  <c r="I7" i="1" l="1"/>
  <c r="I17" i="1"/>
  <c r="I10" i="1"/>
  <c r="I11" i="1"/>
  <c r="I13" i="1"/>
  <c r="N4" i="1" l="1"/>
  <c r="N3" i="1"/>
  <c r="N5" i="1" s="1"/>
</calcChain>
</file>

<file path=xl/sharedStrings.xml><?xml version="1.0" encoding="utf-8"?>
<sst xmlns="http://schemas.openxmlformats.org/spreadsheetml/2006/main" count="158" uniqueCount="83">
  <si>
    <t>minutos</t>
  </si>
  <si>
    <t>meses</t>
  </si>
  <si>
    <t>días</t>
  </si>
  <si>
    <t>horas</t>
  </si>
  <si>
    <t>años</t>
  </si>
  <si>
    <t>semanas</t>
  </si>
  <si>
    <t>Total carga</t>
  </si>
  <si>
    <t>% Ocupación</t>
  </si>
  <si>
    <t>Puesto</t>
  </si>
  <si>
    <t>Carga</t>
  </si>
  <si>
    <t>%</t>
  </si>
  <si>
    <t>FTE</t>
  </si>
  <si>
    <t>Escala Dur.</t>
  </si>
  <si>
    <t>Duración</t>
  </si>
  <si>
    <t>Escala Vol.</t>
  </si>
  <si>
    <t>Volumen</t>
  </si>
  <si>
    <t>Escala Frec.</t>
  </si>
  <si>
    <t>Frecuencia</t>
  </si>
  <si>
    <t>Actividad</t>
  </si>
  <si>
    <t>No.</t>
  </si>
  <si>
    <t>Unidad de
tiempo</t>
  </si>
  <si>
    <t>Años</t>
  </si>
  <si>
    <t>Meses</t>
  </si>
  <si>
    <t>Semanas</t>
  </si>
  <si>
    <t>Días</t>
  </si>
  <si>
    <t>Horas</t>
  </si>
  <si>
    <t>Minutos</t>
  </si>
  <si>
    <t>Año</t>
  </si>
  <si>
    <t>Mes</t>
  </si>
  <si>
    <t>Semana</t>
  </si>
  <si>
    <t>Día</t>
  </si>
  <si>
    <t>De</t>
  </si>
  <si>
    <t>A</t>
  </si>
  <si>
    <t>Periodo no laborable</t>
  </si>
  <si>
    <t>Motivo</t>
  </si>
  <si>
    <t>Vacaciones</t>
  </si>
  <si>
    <t>Fines de semana</t>
  </si>
  <si>
    <t>Año nuevo</t>
  </si>
  <si>
    <t>Viernes Santo</t>
  </si>
  <si>
    <t>Batalla de Pichincha</t>
  </si>
  <si>
    <t>Día de independencia</t>
  </si>
  <si>
    <t>Independencia de Guayaquil</t>
  </si>
  <si>
    <t>Difuntos</t>
  </si>
  <si>
    <t>Independencia de Cuenca</t>
  </si>
  <si>
    <t>Fundación de Quito</t>
  </si>
  <si>
    <t>Navidad</t>
  </si>
  <si>
    <t>Total</t>
  </si>
  <si>
    <t>Requiere</t>
  </si>
  <si>
    <t>Día del trabajo</t>
  </si>
  <si>
    <t xml:space="preserve">Notifica a cada centro de venta la factibilidad de producción </t>
  </si>
  <si>
    <t>Analiza los pedidos de los centros de ventas, de acuerdo al cumplimiento de especificaciones técnicas de producción de Planta</t>
  </si>
  <si>
    <t>Cada lunes, emite órdenes de trabajo para iniciar las actividades de producción</t>
  </si>
  <si>
    <t xml:space="preserve">Realiza un control mensual de inventarios de producto en proceso </t>
  </si>
  <si>
    <t>Realiza un control semanal de inventarios de producto terminado</t>
  </si>
  <si>
    <t>Mantiene existencias de insumos y materiales para cumplir pedidos</t>
  </si>
  <si>
    <t>Elabora requisiciones para reposición de inventarios</t>
  </si>
  <si>
    <t>Administra despacho de producto terminado</t>
  </si>
  <si>
    <t>Verifica coherencia entre producción planificada vs producción ejecutada</t>
  </si>
  <si>
    <t>Mantiene registros al día de todas la órdenes programadas y en proceso</t>
  </si>
  <si>
    <t>pedidos</t>
  </si>
  <si>
    <t>orden de trabajo</t>
  </si>
  <si>
    <t>revisión de existencias</t>
  </si>
  <si>
    <t>requisición para reposición</t>
  </si>
  <si>
    <t>despacho producto terminado</t>
  </si>
  <si>
    <t>verificaciones</t>
  </si>
  <si>
    <t>registros</t>
  </si>
  <si>
    <t>Genera reportes semanales de producción para clientes internos</t>
  </si>
  <si>
    <t>Genera reportes mensuales de producción para clientes internos</t>
  </si>
  <si>
    <t>Genera reportes diarios de producción para clientes internos</t>
  </si>
  <si>
    <t>notificaciones</t>
  </si>
  <si>
    <t>Realiza la programación de la producción de forma diaria</t>
  </si>
  <si>
    <t xml:space="preserve">Realiza la programación de la producción de forma semanal </t>
  </si>
  <si>
    <t>programación semanal</t>
  </si>
  <si>
    <t>programación diaria</t>
  </si>
  <si>
    <t>Realiza la programación de la producción de forma mensual</t>
  </si>
  <si>
    <t>programación mensual</t>
  </si>
  <si>
    <t>Realiza el control diario de inventarios de materia prima</t>
  </si>
  <si>
    <t>control materia prima</t>
  </si>
  <si>
    <t>control producto en proceso</t>
  </si>
  <si>
    <t>control producto terminado</t>
  </si>
  <si>
    <t>Coordinador de Control de la Producción</t>
  </si>
  <si>
    <t>reporte de producción</t>
  </si>
  <si>
    <t>Carnaval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</si>
</sst>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&quot; hrs/mes&quot;"/>
    <numFmt numFmtId="165" formatCode="0.00000000"/>
    <numFmt numFmtId="166" formatCode="&quot;cada&quot;\ 0"/>
    <numFmt numFmtId="167" formatCode="_-* #,##0.00\ _€_-;\-* #,##0.00\ _€_-;_-* &quot;-&quot;??\ _€_-;_-@_-"/>
    <numFmt numFmtId="168" formatCode="_(* #,##0.00_);_(* \(#,##0.00\);_(* &quot;-&quot;??_);_(@_)"/>
    <numFmt numFmtId="169" formatCode="0\ &quot; personas&quot;"/>
    <numFmt numFmtId="170" formatCode="_(* #,##0.0_);_(* \(#,##0.0\);_(* &quot;-&quot;??_);_(@_)"/>
    <numFmt numFmtId="171" formatCode="_(* #,##0.0_);_(* \(#,##0.0\);_(* &quot;-&quot;?_);_(@_)"/>
    <numFmt numFmtId="172" formatCode="_(* #,##0.000000_);_(* \(#,##0.000000\);_(* &quot;-&quot;??_);_(@_)"/>
    <numFmt numFmtId="173" formatCode="0.000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165" fontId="3" fillId="0" borderId="1" xfId="0" applyNumberFormat="1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1" xfId="0" applyFont="1" applyBorder="1"/>
    <xf numFmtId="164" fontId="0" fillId="0" borderId="0" xfId="0" applyNumberFormat="1"/>
    <xf numFmtId="165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167" fontId="0" fillId="0" borderId="0" xfId="0" applyNumberFormat="1"/>
    <xf numFmtId="2" fontId="0" fillId="0" borderId="0" xfId="0" applyNumberFormat="1"/>
    <xf numFmtId="168" fontId="0" fillId="0" borderId="0" xfId="1" applyFont="1"/>
    <xf numFmtId="10" fontId="0" fillId="0" borderId="0" xfId="0" applyNumberFormat="1"/>
    <xf numFmtId="169" fontId="5" fillId="0" borderId="1" xfId="0" applyNumberFormat="1" applyFont="1" applyBorder="1" applyAlignment="1">
      <alignment horizontal="center" vertical="center"/>
    </xf>
    <xf numFmtId="9" fontId="0" fillId="0" borderId="0" xfId="0" applyNumberFormat="1"/>
    <xf numFmtId="164" fontId="5" fillId="0" borderId="1" xfId="0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/>
    </xf>
    <xf numFmtId="170" fontId="7" fillId="0" borderId="1" xfId="1" applyNumberFormat="1" applyFont="1" applyBorder="1"/>
    <xf numFmtId="170" fontId="7" fillId="0" borderId="1" xfId="1" applyNumberFormat="1" applyFont="1" applyFill="1" applyBorder="1"/>
    <xf numFmtId="171" fontId="7" fillId="0" borderId="0" xfId="0" applyNumberFormat="1" applyFont="1"/>
    <xf numFmtId="0" fontId="2" fillId="0" borderId="0" xfId="0" applyFont="1" applyAlignment="1">
      <alignment horizontal="center"/>
    </xf>
    <xf numFmtId="172" fontId="7" fillId="0" borderId="1" xfId="1" applyNumberFormat="1" applyFont="1" applyBorder="1"/>
    <xf numFmtId="0" fontId="7" fillId="0" borderId="0" xfId="0" applyFont="1" applyAlignment="1">
      <alignment horizontal="center"/>
    </xf>
    <xf numFmtId="170" fontId="7" fillId="0" borderId="0" xfId="1" applyNumberFormat="1" applyFont="1"/>
    <xf numFmtId="170" fontId="7" fillId="0" borderId="0" xfId="1" applyNumberFormat="1" applyFont="1" applyAlignment="1">
      <alignment horizontal="center"/>
    </xf>
    <xf numFmtId="0" fontId="2" fillId="0" borderId="0" xfId="0" applyFont="1"/>
    <xf numFmtId="0" fontId="7" fillId="0" borderId="1" xfId="0" applyFont="1" applyBorder="1" applyAlignment="1">
      <alignment horizontal="center"/>
    </xf>
    <xf numFmtId="173" fontId="7" fillId="0" borderId="1" xfId="0" applyNumberFormat="1" applyFont="1" applyBorder="1"/>
    <xf numFmtId="0" fontId="8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8" fillId="3" borderId="5" xfId="0" applyFont="1" applyFill="1" applyBorder="1" applyAlignment="1">
      <alignment horizontal="center" vertical="center"/>
    </xf>
    <xf numFmtId="166" fontId="3" fillId="0" borderId="3" xfId="0" applyNumberFormat="1" applyFont="1" applyBorder="1" applyAlignment="1">
      <alignment horizontal="right" vertical="center"/>
    </xf>
    <xf numFmtId="166" fontId="3" fillId="0" borderId="3" xfId="0" applyNumberFormat="1" applyFont="1" applyBorder="1" applyAlignment="1">
      <alignment horizontal="right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right" vertical="center"/>
    </xf>
    <xf numFmtId="165" fontId="3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6" fontId="4" fillId="0" borderId="3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10" fontId="3" fillId="0" borderId="1" xfId="2" applyNumberFormat="1" applyFont="1" applyFill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7E552-4C77-4258-8945-E63D695708AF}">
  <dimension ref="A1:I47"/>
  <sheetViews>
    <sheetView showGridLines="0" workbookViewId="0">
      <selection activeCell="D47" sqref="D47"/>
    </sheetView>
  </sheetViews>
  <sheetFormatPr baseColWidth="10" defaultColWidth="11.453125" defaultRowHeight="14.5" x14ac:dyDescent="0.35"/>
  <cols>
    <col min="1" max="1" width="11.453125" style="21"/>
    <col min="2" max="2" width="12" style="21" bestFit="1" customWidth="1"/>
    <col min="3" max="3" width="15.26953125" style="21" bestFit="1" customWidth="1"/>
    <col min="4" max="7" width="12" style="21" bestFit="1" customWidth="1"/>
    <col min="8" max="9" width="11.453125" style="21"/>
    <col min="10" max="10" width="32.81640625" style="21" customWidth="1"/>
    <col min="11" max="16384" width="11.453125" style="21"/>
  </cols>
  <sheetData>
    <row r="1" spans="1:9" ht="29" x14ac:dyDescent="0.35">
      <c r="A1" s="19" t="s">
        <v>20</v>
      </c>
      <c r="B1" s="20" t="s">
        <v>21</v>
      </c>
      <c r="C1" s="20" t="s">
        <v>22</v>
      </c>
      <c r="D1" s="20" t="s">
        <v>23</v>
      </c>
      <c r="E1" s="20" t="s">
        <v>24</v>
      </c>
      <c r="F1" s="20" t="s">
        <v>25</v>
      </c>
      <c r="G1" s="20" t="s">
        <v>26</v>
      </c>
    </row>
    <row r="2" spans="1:9" x14ac:dyDescent="0.35">
      <c r="A2" s="22" t="s">
        <v>27</v>
      </c>
      <c r="B2" s="23">
        <v>1</v>
      </c>
      <c r="C2" s="23">
        <v>12</v>
      </c>
      <c r="D2" s="23">
        <v>50</v>
      </c>
      <c r="E2" s="23">
        <f>365-D47</f>
        <v>238</v>
      </c>
      <c r="F2" s="23">
        <f>E2*$F$5</f>
        <v>1904</v>
      </c>
      <c r="G2" s="23">
        <f>F2*$G$6</f>
        <v>114240</v>
      </c>
    </row>
    <row r="3" spans="1:9" x14ac:dyDescent="0.35">
      <c r="A3" s="22" t="s">
        <v>28</v>
      </c>
      <c r="B3" s="23"/>
      <c r="C3" s="23">
        <v>1</v>
      </c>
      <c r="D3" s="23">
        <f>D2/$C$2</f>
        <v>4.166666666666667</v>
      </c>
      <c r="E3" s="23">
        <f>E2/$C$2</f>
        <v>19.833333333333332</v>
      </c>
      <c r="F3" s="24">
        <f t="shared" ref="F3:F4" si="0">E3*$F$5</f>
        <v>158.66666666666666</v>
      </c>
      <c r="G3" s="23">
        <f t="shared" ref="G3:G5" si="1">F3*$G$6</f>
        <v>9520</v>
      </c>
      <c r="H3" s="25"/>
      <c r="I3" s="25"/>
    </row>
    <row r="4" spans="1:9" x14ac:dyDescent="0.35">
      <c r="A4" s="22" t="s">
        <v>29</v>
      </c>
      <c r="B4" s="23"/>
      <c r="C4" s="23"/>
      <c r="D4" s="23">
        <v>1</v>
      </c>
      <c r="E4" s="23">
        <f>E3/D3</f>
        <v>4.76</v>
      </c>
      <c r="F4" s="23">
        <f t="shared" si="0"/>
        <v>38.08</v>
      </c>
      <c r="G4" s="23">
        <f t="shared" si="1"/>
        <v>2284.7999999999997</v>
      </c>
    </row>
    <row r="5" spans="1:9" x14ac:dyDescent="0.35">
      <c r="A5" s="22" t="s">
        <v>30</v>
      </c>
      <c r="B5" s="23"/>
      <c r="C5" s="23"/>
      <c r="D5" s="23"/>
      <c r="E5" s="23">
        <v>1</v>
      </c>
      <c r="F5" s="23">
        <v>8</v>
      </c>
      <c r="G5" s="23">
        <f t="shared" si="1"/>
        <v>480</v>
      </c>
    </row>
    <row r="6" spans="1:9" x14ac:dyDescent="0.35">
      <c r="A6" s="22" t="s">
        <v>25</v>
      </c>
      <c r="B6" s="23"/>
      <c r="C6" s="23"/>
      <c r="D6" s="23"/>
      <c r="E6" s="23"/>
      <c r="F6" s="23">
        <v>1</v>
      </c>
      <c r="G6" s="23">
        <v>60</v>
      </c>
    </row>
    <row r="8" spans="1:9" ht="29" x14ac:dyDescent="0.35">
      <c r="A8" s="19" t="s">
        <v>20</v>
      </c>
      <c r="B8" s="20" t="s">
        <v>21</v>
      </c>
      <c r="C8" s="20" t="s">
        <v>22</v>
      </c>
      <c r="D8" s="20" t="s">
        <v>23</v>
      </c>
      <c r="E8" s="20" t="s">
        <v>24</v>
      </c>
      <c r="F8" s="20" t="s">
        <v>25</v>
      </c>
      <c r="G8" s="20" t="s">
        <v>26</v>
      </c>
      <c r="H8" s="26">
        <v>1</v>
      </c>
    </row>
    <row r="9" spans="1:9" x14ac:dyDescent="0.35">
      <c r="A9" s="22" t="s">
        <v>4</v>
      </c>
      <c r="B9" s="27">
        <f>IFERROR(1/B2,"")</f>
        <v>1</v>
      </c>
      <c r="C9" s="27">
        <f t="shared" ref="C9:G9" si="2">IFERROR(1/C2,"")</f>
        <v>8.3333333333333329E-2</v>
      </c>
      <c r="D9" s="27">
        <f t="shared" si="2"/>
        <v>0.02</v>
      </c>
      <c r="E9" s="27">
        <f t="shared" si="2"/>
        <v>4.2016806722689074E-3</v>
      </c>
      <c r="F9" s="27">
        <f t="shared" si="2"/>
        <v>5.2521008403361342E-4</v>
      </c>
      <c r="G9" s="27">
        <f t="shared" si="2"/>
        <v>8.7535014005602235E-6</v>
      </c>
      <c r="H9" s="26">
        <v>2</v>
      </c>
    </row>
    <row r="10" spans="1:9" x14ac:dyDescent="0.35">
      <c r="A10" s="22" t="s">
        <v>1</v>
      </c>
      <c r="B10" s="27" t="str">
        <f t="shared" ref="B10:G13" si="3">IFERROR(1/B3,"")</f>
        <v/>
      </c>
      <c r="C10" s="27">
        <f t="shared" si="3"/>
        <v>1</v>
      </c>
      <c r="D10" s="27">
        <f t="shared" si="3"/>
        <v>0.24</v>
      </c>
      <c r="E10" s="27">
        <f t="shared" si="3"/>
        <v>5.0420168067226892E-2</v>
      </c>
      <c r="F10" s="27">
        <f t="shared" si="3"/>
        <v>6.3025210084033615E-3</v>
      </c>
      <c r="G10" s="27">
        <f t="shared" si="3"/>
        <v>1.050420168067227E-4</v>
      </c>
      <c r="H10" s="26">
        <v>3</v>
      </c>
    </row>
    <row r="11" spans="1:9" x14ac:dyDescent="0.35">
      <c r="A11" s="22" t="s">
        <v>5</v>
      </c>
      <c r="B11" s="27" t="str">
        <f t="shared" si="3"/>
        <v/>
      </c>
      <c r="C11" s="27" t="str">
        <f t="shared" si="3"/>
        <v/>
      </c>
      <c r="D11" s="27">
        <f t="shared" si="3"/>
        <v>1</v>
      </c>
      <c r="E11" s="27">
        <f t="shared" si="3"/>
        <v>0.21008403361344538</v>
      </c>
      <c r="F11" s="27">
        <f t="shared" si="3"/>
        <v>2.6260504201680673E-2</v>
      </c>
      <c r="G11" s="27">
        <f t="shared" si="3"/>
        <v>4.3767507002801128E-4</v>
      </c>
      <c r="H11" s="26">
        <v>4</v>
      </c>
    </row>
    <row r="12" spans="1:9" x14ac:dyDescent="0.35">
      <c r="A12" s="22" t="s">
        <v>2</v>
      </c>
      <c r="B12" s="27" t="str">
        <f t="shared" si="3"/>
        <v/>
      </c>
      <c r="C12" s="27" t="str">
        <f t="shared" si="3"/>
        <v/>
      </c>
      <c r="D12" s="27" t="str">
        <f t="shared" si="3"/>
        <v/>
      </c>
      <c r="E12" s="27">
        <f t="shared" si="3"/>
        <v>1</v>
      </c>
      <c r="F12" s="27">
        <f t="shared" si="3"/>
        <v>0.125</v>
      </c>
      <c r="G12" s="27">
        <f t="shared" si="3"/>
        <v>2.0833333333333333E-3</v>
      </c>
      <c r="H12" s="26">
        <v>5</v>
      </c>
    </row>
    <row r="13" spans="1:9" x14ac:dyDescent="0.35">
      <c r="A13" s="22" t="s">
        <v>3</v>
      </c>
      <c r="B13" s="27" t="str">
        <f t="shared" si="3"/>
        <v/>
      </c>
      <c r="C13" s="27" t="str">
        <f t="shared" si="3"/>
        <v/>
      </c>
      <c r="D13" s="27" t="str">
        <f t="shared" si="3"/>
        <v/>
      </c>
      <c r="E13" s="27" t="str">
        <f t="shared" si="3"/>
        <v/>
      </c>
      <c r="F13" s="27">
        <f t="shared" si="3"/>
        <v>1</v>
      </c>
      <c r="G13" s="27">
        <f t="shared" si="3"/>
        <v>1.6666666666666666E-2</v>
      </c>
      <c r="H13" s="26">
        <v>6</v>
      </c>
    </row>
    <row r="14" spans="1:9" x14ac:dyDescent="0.35">
      <c r="A14" s="28"/>
      <c r="B14" s="29"/>
      <c r="C14" s="29"/>
      <c r="D14" s="29"/>
      <c r="E14" s="29"/>
      <c r="F14" s="29"/>
      <c r="G14" s="29"/>
      <c r="H14" s="30"/>
    </row>
    <row r="15" spans="1:9" x14ac:dyDescent="0.35">
      <c r="B15" s="22" t="s">
        <v>31</v>
      </c>
      <c r="C15" s="22" t="s">
        <v>32</v>
      </c>
      <c r="D15" s="22" t="s">
        <v>11</v>
      </c>
    </row>
    <row r="16" spans="1:9" x14ac:dyDescent="0.35">
      <c r="A16" s="31" t="str">
        <f>B16&amp;C16</f>
        <v>MinutosAños</v>
      </c>
      <c r="B16" s="32" t="s">
        <v>26</v>
      </c>
      <c r="C16" s="32" t="s">
        <v>21</v>
      </c>
      <c r="D16" s="33">
        <f>HLOOKUP(B16,$B$8:$G$13,VLOOKUP(C16,$A$9:$H$13,8,FALSE),FALSE)</f>
        <v>8.7535014005602235E-6</v>
      </c>
    </row>
    <row r="17" spans="1:4" x14ac:dyDescent="0.35">
      <c r="A17" s="31" t="str">
        <f t="shared" ref="A17:A30" si="4">B17&amp;C17</f>
        <v>HorasAños</v>
      </c>
      <c r="B17" s="32" t="s">
        <v>25</v>
      </c>
      <c r="C17" s="32" t="s">
        <v>21</v>
      </c>
      <c r="D17" s="33">
        <f t="shared" ref="D17:D30" si="5">HLOOKUP(B17,$B$8:$G$13,VLOOKUP(C17,$A$9:$H$13,8,FALSE),FALSE)</f>
        <v>5.2521008403361342E-4</v>
      </c>
    </row>
    <row r="18" spans="1:4" x14ac:dyDescent="0.35">
      <c r="A18" s="31" t="str">
        <f t="shared" si="4"/>
        <v>DíasAños</v>
      </c>
      <c r="B18" s="32" t="s">
        <v>24</v>
      </c>
      <c r="C18" s="32" t="s">
        <v>21</v>
      </c>
      <c r="D18" s="33">
        <f t="shared" si="5"/>
        <v>4.2016806722689074E-3</v>
      </c>
    </row>
    <row r="19" spans="1:4" x14ac:dyDescent="0.35">
      <c r="A19" s="31" t="str">
        <f t="shared" si="4"/>
        <v>SemanasAños</v>
      </c>
      <c r="B19" s="32" t="s">
        <v>23</v>
      </c>
      <c r="C19" s="32" t="s">
        <v>21</v>
      </c>
      <c r="D19" s="33">
        <f t="shared" si="5"/>
        <v>0.02</v>
      </c>
    </row>
    <row r="20" spans="1:4" x14ac:dyDescent="0.35">
      <c r="A20" s="31" t="str">
        <f t="shared" si="4"/>
        <v>MesesAños</v>
      </c>
      <c r="B20" s="32" t="s">
        <v>22</v>
      </c>
      <c r="C20" s="32" t="s">
        <v>21</v>
      </c>
      <c r="D20" s="33">
        <f t="shared" si="5"/>
        <v>8.3333333333333329E-2</v>
      </c>
    </row>
    <row r="21" spans="1:4" x14ac:dyDescent="0.35">
      <c r="A21" s="31" t="str">
        <f t="shared" si="4"/>
        <v>MinutosMeses</v>
      </c>
      <c r="B21" s="32" t="s">
        <v>26</v>
      </c>
      <c r="C21" s="32" t="s">
        <v>22</v>
      </c>
      <c r="D21" s="33">
        <f t="shared" si="5"/>
        <v>1.050420168067227E-4</v>
      </c>
    </row>
    <row r="22" spans="1:4" x14ac:dyDescent="0.35">
      <c r="A22" s="31" t="str">
        <f t="shared" si="4"/>
        <v>HorasMeses</v>
      </c>
      <c r="B22" s="32" t="s">
        <v>25</v>
      </c>
      <c r="C22" s="32" t="s">
        <v>22</v>
      </c>
      <c r="D22" s="33">
        <f t="shared" si="5"/>
        <v>6.3025210084033615E-3</v>
      </c>
    </row>
    <row r="23" spans="1:4" x14ac:dyDescent="0.35">
      <c r="A23" s="31" t="str">
        <f t="shared" si="4"/>
        <v>DíasMeses</v>
      </c>
      <c r="B23" s="32" t="s">
        <v>24</v>
      </c>
      <c r="C23" s="32" t="s">
        <v>22</v>
      </c>
      <c r="D23" s="33">
        <f t="shared" si="5"/>
        <v>5.0420168067226892E-2</v>
      </c>
    </row>
    <row r="24" spans="1:4" x14ac:dyDescent="0.35">
      <c r="A24" s="31" t="str">
        <f t="shared" si="4"/>
        <v>SemanasMeses</v>
      </c>
      <c r="B24" s="32" t="s">
        <v>23</v>
      </c>
      <c r="C24" s="32" t="s">
        <v>22</v>
      </c>
      <c r="D24" s="33">
        <f t="shared" si="5"/>
        <v>0.24</v>
      </c>
    </row>
    <row r="25" spans="1:4" x14ac:dyDescent="0.35">
      <c r="A25" s="31" t="str">
        <f t="shared" si="4"/>
        <v>MinutosSemanas</v>
      </c>
      <c r="B25" s="32" t="s">
        <v>26</v>
      </c>
      <c r="C25" s="32" t="s">
        <v>23</v>
      </c>
      <c r="D25" s="33">
        <f t="shared" si="5"/>
        <v>4.3767507002801128E-4</v>
      </c>
    </row>
    <row r="26" spans="1:4" x14ac:dyDescent="0.35">
      <c r="A26" s="31" t="str">
        <f t="shared" si="4"/>
        <v>HorasSemanas</v>
      </c>
      <c r="B26" s="32" t="s">
        <v>25</v>
      </c>
      <c r="C26" s="32" t="s">
        <v>23</v>
      </c>
      <c r="D26" s="33">
        <f t="shared" si="5"/>
        <v>2.6260504201680673E-2</v>
      </c>
    </row>
    <row r="27" spans="1:4" x14ac:dyDescent="0.35">
      <c r="A27" s="31" t="str">
        <f t="shared" si="4"/>
        <v>DíasSemanas</v>
      </c>
      <c r="B27" s="32" t="s">
        <v>24</v>
      </c>
      <c r="C27" s="32" t="s">
        <v>23</v>
      </c>
      <c r="D27" s="33">
        <f t="shared" si="5"/>
        <v>0.21008403361344538</v>
      </c>
    </row>
    <row r="28" spans="1:4" x14ac:dyDescent="0.35">
      <c r="A28" s="31" t="str">
        <f t="shared" si="4"/>
        <v>MinutosDías</v>
      </c>
      <c r="B28" s="32" t="s">
        <v>26</v>
      </c>
      <c r="C28" s="32" t="s">
        <v>24</v>
      </c>
      <c r="D28" s="33">
        <f t="shared" si="5"/>
        <v>2.0833333333333333E-3</v>
      </c>
    </row>
    <row r="29" spans="1:4" x14ac:dyDescent="0.35">
      <c r="A29" s="31" t="str">
        <f t="shared" si="4"/>
        <v>HorasDías</v>
      </c>
      <c r="B29" s="32" t="s">
        <v>25</v>
      </c>
      <c r="C29" s="32" t="s">
        <v>24</v>
      </c>
      <c r="D29" s="33">
        <f t="shared" si="5"/>
        <v>0.125</v>
      </c>
    </row>
    <row r="30" spans="1:4" x14ac:dyDescent="0.35">
      <c r="A30" s="31" t="str">
        <f t="shared" si="4"/>
        <v>MinutosHoras</v>
      </c>
      <c r="B30" s="32" t="s">
        <v>26</v>
      </c>
      <c r="C30" s="32" t="s">
        <v>25</v>
      </c>
      <c r="D30" s="33">
        <f t="shared" si="5"/>
        <v>1.6666666666666666E-2</v>
      </c>
    </row>
    <row r="32" spans="1:4" x14ac:dyDescent="0.35">
      <c r="B32" s="57" t="s">
        <v>33</v>
      </c>
      <c r="C32" s="57"/>
      <c r="D32" s="57"/>
    </row>
    <row r="33" spans="2:4" x14ac:dyDescent="0.35">
      <c r="B33" s="57" t="s">
        <v>34</v>
      </c>
      <c r="C33" s="57"/>
      <c r="D33" s="20" t="s">
        <v>24</v>
      </c>
    </row>
    <row r="34" spans="2:4" x14ac:dyDescent="0.35">
      <c r="B34" s="55" t="s">
        <v>35</v>
      </c>
      <c r="C34" s="56"/>
      <c r="D34" s="32">
        <v>15</v>
      </c>
    </row>
    <row r="35" spans="2:4" x14ac:dyDescent="0.35">
      <c r="B35" s="55" t="s">
        <v>36</v>
      </c>
      <c r="C35" s="56"/>
      <c r="D35" s="32">
        <v>100</v>
      </c>
    </row>
    <row r="36" spans="2:4" x14ac:dyDescent="0.35">
      <c r="B36" s="55" t="s">
        <v>37</v>
      </c>
      <c r="C36" s="56"/>
      <c r="D36" s="32">
        <v>1</v>
      </c>
    </row>
    <row r="37" spans="2:4" x14ac:dyDescent="0.35">
      <c r="B37" s="55" t="s">
        <v>82</v>
      </c>
      <c r="C37" s="56"/>
      <c r="D37" s="32">
        <v>2</v>
      </c>
    </row>
    <row r="38" spans="2:4" x14ac:dyDescent="0.35">
      <c r="B38" s="55" t="s">
        <v>38</v>
      </c>
      <c r="C38" s="56"/>
      <c r="D38" s="32">
        <v>1</v>
      </c>
    </row>
    <row r="39" spans="2:4" x14ac:dyDescent="0.35">
      <c r="B39" s="55" t="s">
        <v>48</v>
      </c>
      <c r="C39" s="56"/>
      <c r="D39" s="32">
        <v>1</v>
      </c>
    </row>
    <row r="40" spans="2:4" x14ac:dyDescent="0.35">
      <c r="B40" s="55" t="s">
        <v>39</v>
      </c>
      <c r="C40" s="56"/>
      <c r="D40" s="32">
        <v>1</v>
      </c>
    </row>
    <row r="41" spans="2:4" x14ac:dyDescent="0.35">
      <c r="B41" s="55" t="s">
        <v>40</v>
      </c>
      <c r="C41" s="56"/>
      <c r="D41" s="32">
        <v>1</v>
      </c>
    </row>
    <row r="42" spans="2:4" x14ac:dyDescent="0.35">
      <c r="B42" s="55" t="s">
        <v>41</v>
      </c>
      <c r="C42" s="56"/>
      <c r="D42" s="32">
        <v>1</v>
      </c>
    </row>
    <row r="43" spans="2:4" x14ac:dyDescent="0.35">
      <c r="B43" s="55" t="s">
        <v>42</v>
      </c>
      <c r="C43" s="56"/>
      <c r="D43" s="32">
        <v>1</v>
      </c>
    </row>
    <row r="44" spans="2:4" x14ac:dyDescent="0.35">
      <c r="B44" s="55" t="s">
        <v>43</v>
      </c>
      <c r="C44" s="56"/>
      <c r="D44" s="32">
        <v>1</v>
      </c>
    </row>
    <row r="45" spans="2:4" x14ac:dyDescent="0.35">
      <c r="B45" s="55" t="s">
        <v>44</v>
      </c>
      <c r="C45" s="56"/>
      <c r="D45" s="32">
        <v>1</v>
      </c>
    </row>
    <row r="46" spans="2:4" x14ac:dyDescent="0.35">
      <c r="B46" s="55" t="s">
        <v>45</v>
      </c>
      <c r="C46" s="56"/>
      <c r="D46" s="32">
        <v>1</v>
      </c>
    </row>
    <row r="47" spans="2:4" x14ac:dyDescent="0.35">
      <c r="B47" s="55" t="s">
        <v>46</v>
      </c>
      <c r="C47" s="56"/>
      <c r="D47" s="32">
        <f>SUM(D34:D46)</f>
        <v>127</v>
      </c>
    </row>
  </sheetData>
  <mergeCells count="16">
    <mergeCell ref="B38:C38"/>
    <mergeCell ref="B32:D32"/>
    <mergeCell ref="B33:C33"/>
    <mergeCell ref="B34:C34"/>
    <mergeCell ref="B35:C35"/>
    <mergeCell ref="B36:C36"/>
    <mergeCell ref="B37:C37"/>
    <mergeCell ref="B45:C45"/>
    <mergeCell ref="B46:C46"/>
    <mergeCell ref="B47:C47"/>
    <mergeCell ref="B39:C39"/>
    <mergeCell ref="B40:C40"/>
    <mergeCell ref="B41:C41"/>
    <mergeCell ref="B42:C42"/>
    <mergeCell ref="B43:C43"/>
    <mergeCell ref="B44:C4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B0B5-0A50-4A34-B264-65EF4E0BB78B}">
  <dimension ref="A1:O101"/>
  <sheetViews>
    <sheetView showGridLines="0" tabSelected="1" zoomScale="120" zoomScaleNormal="120" workbookViewId="0">
      <selection activeCell="J23" sqref="J23"/>
    </sheetView>
  </sheetViews>
  <sheetFormatPr baseColWidth="10" defaultRowHeight="14.5" x14ac:dyDescent="0.35"/>
  <cols>
    <col min="1" max="1" width="4.453125" customWidth="1"/>
    <col min="2" max="2" width="38" customWidth="1"/>
    <col min="3" max="3" width="10.54296875" bestFit="1" customWidth="1"/>
    <col min="4" max="4" width="11" bestFit="1" customWidth="1"/>
    <col min="5" max="5" width="9.1796875" bestFit="1" customWidth="1"/>
    <col min="6" max="6" width="23.1796875" bestFit="1" customWidth="1"/>
    <col min="7" max="7" width="8.81640625" bestFit="1" customWidth="1"/>
    <col min="8" max="8" width="10.453125" bestFit="1" customWidth="1"/>
    <col min="9" max="9" width="14.54296875" hidden="1" customWidth="1"/>
    <col min="10" max="10" width="7.81640625" customWidth="1"/>
    <col min="11" max="11" width="12.1796875" customWidth="1"/>
    <col min="12" max="12" width="3.81640625" customWidth="1"/>
    <col min="13" max="14" width="15.453125" customWidth="1"/>
  </cols>
  <sheetData>
    <row r="1" spans="1:15" x14ac:dyDescent="0.35">
      <c r="A1" s="34" t="s">
        <v>19</v>
      </c>
      <c r="B1" s="34" t="s">
        <v>18</v>
      </c>
      <c r="C1" s="39" t="s">
        <v>17</v>
      </c>
      <c r="D1" s="39" t="s">
        <v>16</v>
      </c>
      <c r="E1" s="39" t="s">
        <v>15</v>
      </c>
      <c r="F1" s="39" t="s">
        <v>14</v>
      </c>
      <c r="G1" s="39" t="s">
        <v>13</v>
      </c>
      <c r="H1" s="39" t="s">
        <v>12</v>
      </c>
      <c r="I1" s="34" t="s">
        <v>11</v>
      </c>
      <c r="J1" s="34" t="s">
        <v>10</v>
      </c>
      <c r="K1" s="34" t="s">
        <v>9</v>
      </c>
      <c r="L1" s="5"/>
      <c r="M1" s="58" t="s">
        <v>8</v>
      </c>
      <c r="N1" s="58"/>
    </row>
    <row r="2" spans="1:15" ht="34.5" x14ac:dyDescent="0.35">
      <c r="A2" s="9">
        <v>1</v>
      </c>
      <c r="B2" s="44" t="s">
        <v>50</v>
      </c>
      <c r="C2" s="40">
        <v>1</v>
      </c>
      <c r="D2" s="35" t="s">
        <v>2</v>
      </c>
      <c r="E2" s="45">
        <v>10</v>
      </c>
      <c r="F2" s="36" t="s">
        <v>59</v>
      </c>
      <c r="G2" s="42">
        <v>5</v>
      </c>
      <c r="H2" s="36" t="s">
        <v>0</v>
      </c>
      <c r="I2" s="46">
        <f t="shared" ref="I2:I33" si="0">IFERROR(VLOOKUP(H2&amp;D2,FTE,4,FALSE),"")</f>
        <v>2.0833333333333333E-3</v>
      </c>
      <c r="J2" s="53">
        <f t="shared" ref="J2" si="1">IFERROR(E2*G2*I2/C2,"")</f>
        <v>0.10416666666666667</v>
      </c>
      <c r="K2" s="54">
        <f>IFERROR(J2*FTE!$F$3,"")</f>
        <v>16.527777777777779</v>
      </c>
      <c r="L2" s="5"/>
      <c r="M2" s="59" t="s">
        <v>80</v>
      </c>
      <c r="N2" s="59"/>
    </row>
    <row r="3" spans="1:15" ht="23" x14ac:dyDescent="0.35">
      <c r="A3" s="9">
        <v>2</v>
      </c>
      <c r="B3" s="47" t="s">
        <v>49</v>
      </c>
      <c r="C3" s="40">
        <v>1</v>
      </c>
      <c r="D3" s="35" t="s">
        <v>2</v>
      </c>
      <c r="E3" s="45">
        <v>10</v>
      </c>
      <c r="F3" s="48" t="s">
        <v>69</v>
      </c>
      <c r="G3" s="45">
        <v>8</v>
      </c>
      <c r="H3" s="36" t="s">
        <v>0</v>
      </c>
      <c r="I3" s="46">
        <f t="shared" si="0"/>
        <v>2.0833333333333333E-3</v>
      </c>
      <c r="J3" s="53">
        <f t="shared" ref="J3:J66" si="2">IFERROR(E3*G3*I3/C3,"")</f>
        <v>0.16666666666666666</v>
      </c>
      <c r="K3" s="54">
        <f>IFERROR(J3*FTE!$F$3,"")</f>
        <v>26.444444444444443</v>
      </c>
      <c r="L3" s="5"/>
      <c r="M3" s="34" t="s">
        <v>7</v>
      </c>
      <c r="N3" s="18">
        <f>SUM(J2:J98)</f>
        <v>0.90931956115779633</v>
      </c>
      <c r="O3" s="16"/>
    </row>
    <row r="4" spans="1:15" ht="23" x14ac:dyDescent="0.35">
      <c r="A4" s="9">
        <v>3</v>
      </c>
      <c r="B4" s="44" t="s">
        <v>70</v>
      </c>
      <c r="C4" s="40">
        <v>1</v>
      </c>
      <c r="D4" s="35" t="s">
        <v>2</v>
      </c>
      <c r="E4" s="42">
        <v>1</v>
      </c>
      <c r="F4" s="36" t="s">
        <v>73</v>
      </c>
      <c r="G4" s="42">
        <v>1</v>
      </c>
      <c r="H4" s="36" t="s">
        <v>3</v>
      </c>
      <c r="I4" s="46">
        <f t="shared" si="0"/>
        <v>0.125</v>
      </c>
      <c r="J4" s="53">
        <f t="shared" si="2"/>
        <v>0.125</v>
      </c>
      <c r="K4" s="54">
        <f>IFERROR(J4*FTE!$F$3,"")</f>
        <v>19.833333333333332</v>
      </c>
      <c r="L4" s="5"/>
      <c r="M4" s="34" t="s">
        <v>6</v>
      </c>
      <c r="N4" s="17">
        <f>SUM(K2:K98)</f>
        <v>144.27870370370368</v>
      </c>
      <c r="O4" s="16"/>
    </row>
    <row r="5" spans="1:15" ht="23" x14ac:dyDescent="0.35">
      <c r="A5" s="9">
        <v>4</v>
      </c>
      <c r="B5" s="47" t="s">
        <v>71</v>
      </c>
      <c r="C5" s="40">
        <v>1</v>
      </c>
      <c r="D5" s="35" t="s">
        <v>5</v>
      </c>
      <c r="E5" s="45">
        <v>1</v>
      </c>
      <c r="F5" s="48" t="s">
        <v>72</v>
      </c>
      <c r="G5" s="45">
        <v>2</v>
      </c>
      <c r="H5" s="36" t="s">
        <v>3</v>
      </c>
      <c r="I5" s="46">
        <f t="shared" ref="I5:I18" si="3">IFERROR(VLOOKUP(H5&amp;D5,FTE,4,FALSE),"")</f>
        <v>2.6260504201680673E-2</v>
      </c>
      <c r="J5" s="53">
        <f t="shared" si="2"/>
        <v>5.2521008403361345E-2</v>
      </c>
      <c r="K5" s="54">
        <f>IFERROR(J5*FTE!$F$3,"")</f>
        <v>8.3333333333333321</v>
      </c>
      <c r="L5" s="5"/>
      <c r="M5" s="34" t="s">
        <v>47</v>
      </c>
      <c r="N5" s="15">
        <f>ROUND(N3,0)</f>
        <v>1</v>
      </c>
    </row>
    <row r="6" spans="1:15" ht="23" x14ac:dyDescent="0.35">
      <c r="A6" s="9">
        <v>5</v>
      </c>
      <c r="B6" s="44" t="s">
        <v>74</v>
      </c>
      <c r="C6" s="40">
        <v>1</v>
      </c>
      <c r="D6" s="35" t="s">
        <v>1</v>
      </c>
      <c r="E6" s="42">
        <v>1</v>
      </c>
      <c r="F6" s="36" t="s">
        <v>75</v>
      </c>
      <c r="G6" s="42">
        <v>3</v>
      </c>
      <c r="H6" s="36" t="s">
        <v>3</v>
      </c>
      <c r="I6" s="46">
        <f t="shared" si="3"/>
        <v>6.3025210084033615E-3</v>
      </c>
      <c r="J6" s="53">
        <f t="shared" si="2"/>
        <v>1.8907563025210086E-2</v>
      </c>
      <c r="K6" s="54">
        <f>IFERROR(J6*FTE!$F$3,"")</f>
        <v>3</v>
      </c>
      <c r="L6" s="5"/>
    </row>
    <row r="7" spans="1:15" ht="23" x14ac:dyDescent="0.35">
      <c r="A7" s="9">
        <v>6</v>
      </c>
      <c r="B7" s="47" t="s">
        <v>51</v>
      </c>
      <c r="C7" s="40">
        <v>1</v>
      </c>
      <c r="D7" s="35" t="s">
        <v>5</v>
      </c>
      <c r="E7" s="45">
        <v>1</v>
      </c>
      <c r="F7" s="48" t="s">
        <v>60</v>
      </c>
      <c r="G7" s="45">
        <v>30</v>
      </c>
      <c r="H7" s="36" t="s">
        <v>0</v>
      </c>
      <c r="I7" s="46">
        <f t="shared" si="3"/>
        <v>4.3767507002801128E-4</v>
      </c>
      <c r="J7" s="53">
        <f t="shared" si="2"/>
        <v>1.3130252100840338E-2</v>
      </c>
      <c r="K7" s="54">
        <f>IFERROR(J7*FTE!$F$3,"")</f>
        <v>2.0833333333333335</v>
      </c>
      <c r="L7" s="5"/>
      <c r="M7" s="14"/>
      <c r="N7" s="13"/>
    </row>
    <row r="8" spans="1:15" ht="23" x14ac:dyDescent="0.35">
      <c r="A8" s="9">
        <v>7</v>
      </c>
      <c r="B8" s="44" t="s">
        <v>76</v>
      </c>
      <c r="C8" s="40">
        <v>1</v>
      </c>
      <c r="D8" s="35" t="s">
        <v>2</v>
      </c>
      <c r="E8" s="42">
        <v>1</v>
      </c>
      <c r="F8" s="36" t="s">
        <v>77</v>
      </c>
      <c r="G8" s="42">
        <v>15</v>
      </c>
      <c r="H8" s="36" t="s">
        <v>0</v>
      </c>
      <c r="I8" s="6">
        <f t="shared" si="3"/>
        <v>2.0833333333333333E-3</v>
      </c>
      <c r="J8" s="53">
        <f t="shared" si="2"/>
        <v>3.125E-2</v>
      </c>
      <c r="K8" s="54">
        <f>IFERROR(J8*FTE!$F$3,"")</f>
        <v>4.958333333333333</v>
      </c>
      <c r="L8" s="5"/>
    </row>
    <row r="9" spans="1:15" ht="23" x14ac:dyDescent="0.35">
      <c r="A9" s="9">
        <v>8</v>
      </c>
      <c r="B9" s="47" t="s">
        <v>52</v>
      </c>
      <c r="C9" s="40">
        <v>1</v>
      </c>
      <c r="D9" s="35" t="s">
        <v>1</v>
      </c>
      <c r="E9" s="42">
        <v>1</v>
      </c>
      <c r="F9" s="36" t="s">
        <v>78</v>
      </c>
      <c r="G9" s="42">
        <v>20</v>
      </c>
      <c r="H9" s="36" t="s">
        <v>0</v>
      </c>
      <c r="I9" s="6">
        <f t="shared" si="3"/>
        <v>1.050420168067227E-4</v>
      </c>
      <c r="J9" s="53">
        <f t="shared" si="2"/>
        <v>2.1008403361344541E-3</v>
      </c>
      <c r="K9" s="54">
        <f>IFERROR(J9*FTE!$F$3,"")</f>
        <v>0.33333333333333337</v>
      </c>
      <c r="L9" s="5"/>
      <c r="N9" s="11"/>
    </row>
    <row r="10" spans="1:15" ht="23" x14ac:dyDescent="0.35">
      <c r="A10" s="9">
        <v>9</v>
      </c>
      <c r="B10" s="47" t="s">
        <v>53</v>
      </c>
      <c r="C10" s="40">
        <v>1</v>
      </c>
      <c r="D10" s="7" t="s">
        <v>5</v>
      </c>
      <c r="E10" s="42">
        <v>1</v>
      </c>
      <c r="F10" s="36" t="s">
        <v>79</v>
      </c>
      <c r="G10" s="45">
        <v>30</v>
      </c>
      <c r="H10" s="49" t="s">
        <v>0</v>
      </c>
      <c r="I10" s="6">
        <f t="shared" si="3"/>
        <v>4.3767507002801128E-4</v>
      </c>
      <c r="J10" s="53">
        <f t="shared" si="2"/>
        <v>1.3130252100840338E-2</v>
      </c>
      <c r="K10" s="54">
        <f>IFERROR(J10*FTE!$F$3,"")</f>
        <v>2.0833333333333335</v>
      </c>
      <c r="L10" s="5"/>
    </row>
    <row r="11" spans="1:15" ht="23" x14ac:dyDescent="0.35">
      <c r="A11" s="9">
        <v>10</v>
      </c>
      <c r="B11" s="8" t="s">
        <v>54</v>
      </c>
      <c r="C11" s="40">
        <v>2</v>
      </c>
      <c r="D11" s="7" t="s">
        <v>5</v>
      </c>
      <c r="E11" s="42">
        <v>1</v>
      </c>
      <c r="F11" s="36" t="s">
        <v>61</v>
      </c>
      <c r="G11" s="42">
        <v>10</v>
      </c>
      <c r="H11" s="35" t="s">
        <v>0</v>
      </c>
      <c r="I11" s="6">
        <f t="shared" si="3"/>
        <v>4.3767507002801128E-4</v>
      </c>
      <c r="J11" s="53">
        <f t="shared" si="2"/>
        <v>2.1883753501400565E-3</v>
      </c>
      <c r="K11" s="54">
        <f>IFERROR(J11*FTE!$F$3,"")</f>
        <v>0.34722222222222227</v>
      </c>
      <c r="L11" s="5"/>
      <c r="N11" s="12"/>
    </row>
    <row r="12" spans="1:15" ht="23" x14ac:dyDescent="0.35">
      <c r="A12" s="9">
        <v>11</v>
      </c>
      <c r="B12" s="10" t="s">
        <v>55</v>
      </c>
      <c r="C12" s="40">
        <v>3</v>
      </c>
      <c r="D12" s="7" t="s">
        <v>2</v>
      </c>
      <c r="E12" s="42">
        <v>1</v>
      </c>
      <c r="F12" s="36" t="s">
        <v>62</v>
      </c>
      <c r="G12" s="42">
        <v>20</v>
      </c>
      <c r="H12" s="35" t="s">
        <v>0</v>
      </c>
      <c r="I12" s="6">
        <f t="shared" si="3"/>
        <v>2.0833333333333333E-3</v>
      </c>
      <c r="J12" s="53">
        <f t="shared" si="2"/>
        <v>1.3888888888888888E-2</v>
      </c>
      <c r="K12" s="54">
        <f>IFERROR(J12*FTE!$F$3,"")</f>
        <v>2.2037037037037033</v>
      </c>
      <c r="L12" s="5"/>
      <c r="N12" s="11"/>
    </row>
    <row r="13" spans="1:15" x14ac:dyDescent="0.35">
      <c r="A13" s="9">
        <v>12</v>
      </c>
      <c r="B13" s="8" t="s">
        <v>56</v>
      </c>
      <c r="C13" s="50">
        <v>1</v>
      </c>
      <c r="D13" s="51" t="s">
        <v>5</v>
      </c>
      <c r="E13" s="45">
        <v>1</v>
      </c>
      <c r="F13" s="52" t="s">
        <v>63</v>
      </c>
      <c r="G13" s="45">
        <v>25</v>
      </c>
      <c r="H13" s="49" t="s">
        <v>0</v>
      </c>
      <c r="I13" s="6">
        <f t="shared" si="3"/>
        <v>4.3767507002801128E-4</v>
      </c>
      <c r="J13" s="53">
        <f t="shared" si="2"/>
        <v>1.0941876750700281E-2</v>
      </c>
      <c r="K13" s="54">
        <f>IFERROR(J13*FTE!$F$3,"")</f>
        <v>1.7361111111111112</v>
      </c>
      <c r="L13" s="5"/>
    </row>
    <row r="14" spans="1:15" ht="23" x14ac:dyDescent="0.35">
      <c r="A14" s="9">
        <v>13</v>
      </c>
      <c r="B14" s="8" t="s">
        <v>57</v>
      </c>
      <c r="C14" s="40">
        <v>15</v>
      </c>
      <c r="D14" s="7" t="s">
        <v>2</v>
      </c>
      <c r="E14" s="42">
        <v>2</v>
      </c>
      <c r="F14" s="36" t="s">
        <v>64</v>
      </c>
      <c r="G14" s="42">
        <v>1</v>
      </c>
      <c r="H14" s="35" t="s">
        <v>3</v>
      </c>
      <c r="I14" s="6">
        <f t="shared" si="3"/>
        <v>0.125</v>
      </c>
      <c r="J14" s="53">
        <f t="shared" si="2"/>
        <v>1.6666666666666666E-2</v>
      </c>
      <c r="K14" s="54">
        <f>IFERROR(J14*FTE!$F$3,"")</f>
        <v>2.6444444444444444</v>
      </c>
      <c r="L14" s="5"/>
    </row>
    <row r="15" spans="1:15" ht="23" x14ac:dyDescent="0.35">
      <c r="A15" s="9">
        <v>14</v>
      </c>
      <c r="B15" s="10" t="s">
        <v>58</v>
      </c>
      <c r="C15" s="40">
        <v>1</v>
      </c>
      <c r="D15" s="7" t="s">
        <v>2</v>
      </c>
      <c r="E15" s="42">
        <v>10</v>
      </c>
      <c r="F15" s="36" t="s">
        <v>65</v>
      </c>
      <c r="G15" s="42">
        <v>15</v>
      </c>
      <c r="H15" s="35" t="s">
        <v>0</v>
      </c>
      <c r="I15" s="6">
        <f t="shared" si="3"/>
        <v>2.0833333333333333E-3</v>
      </c>
      <c r="J15" s="53">
        <f t="shared" si="2"/>
        <v>0.3125</v>
      </c>
      <c r="K15" s="54">
        <f>IFERROR(J15*FTE!$F$3,"")</f>
        <v>49.583333333333329</v>
      </c>
      <c r="L15" s="5"/>
    </row>
    <row r="16" spans="1:15" ht="23" x14ac:dyDescent="0.35">
      <c r="A16" s="9">
        <v>15</v>
      </c>
      <c r="B16" s="8" t="s">
        <v>68</v>
      </c>
      <c r="C16" s="40">
        <v>1</v>
      </c>
      <c r="D16" s="7" t="s">
        <v>2</v>
      </c>
      <c r="E16" s="42">
        <v>1</v>
      </c>
      <c r="F16" s="36" t="s">
        <v>81</v>
      </c>
      <c r="G16" s="42">
        <v>10</v>
      </c>
      <c r="H16" s="36" t="s">
        <v>0</v>
      </c>
      <c r="I16" s="6">
        <f t="shared" si="3"/>
        <v>2.0833333333333333E-3</v>
      </c>
      <c r="J16" s="53">
        <f t="shared" si="2"/>
        <v>2.0833333333333332E-2</v>
      </c>
      <c r="K16" s="54">
        <f>IFERROR(J16*FTE!$F$3,"")</f>
        <v>3.3055555555555554</v>
      </c>
      <c r="L16" s="5"/>
    </row>
    <row r="17" spans="1:12" ht="23" x14ac:dyDescent="0.35">
      <c r="A17" s="9">
        <v>16</v>
      </c>
      <c r="B17" s="10" t="s">
        <v>66</v>
      </c>
      <c r="C17" s="40">
        <v>1</v>
      </c>
      <c r="D17" s="7" t="s">
        <v>5</v>
      </c>
      <c r="E17" s="42">
        <v>1</v>
      </c>
      <c r="F17" s="36" t="s">
        <v>81</v>
      </c>
      <c r="G17" s="42">
        <v>10</v>
      </c>
      <c r="H17" s="35" t="s">
        <v>0</v>
      </c>
      <c r="I17" s="6">
        <f t="shared" si="3"/>
        <v>4.3767507002801128E-4</v>
      </c>
      <c r="J17" s="53">
        <f t="shared" si="2"/>
        <v>4.376750700280113E-3</v>
      </c>
      <c r="K17" s="54">
        <f>IFERROR(J17*FTE!$F$3,"")</f>
        <v>0.69444444444444453</v>
      </c>
      <c r="L17" s="5"/>
    </row>
    <row r="18" spans="1:12" ht="23" x14ac:dyDescent="0.35">
      <c r="A18" s="9">
        <v>17</v>
      </c>
      <c r="B18" s="8" t="s">
        <v>67</v>
      </c>
      <c r="C18" s="40">
        <v>1</v>
      </c>
      <c r="D18" s="7" t="s">
        <v>1</v>
      </c>
      <c r="E18" s="42">
        <v>1</v>
      </c>
      <c r="F18" s="36" t="s">
        <v>81</v>
      </c>
      <c r="G18" s="42">
        <v>10</v>
      </c>
      <c r="H18" s="35" t="s">
        <v>0</v>
      </c>
      <c r="I18" s="6">
        <f t="shared" si="3"/>
        <v>1.050420168067227E-4</v>
      </c>
      <c r="J18" s="53">
        <f t="shared" si="2"/>
        <v>1.0504201680672271E-3</v>
      </c>
      <c r="K18" s="54">
        <f>IFERROR(J18*FTE!$F$3,"")</f>
        <v>0.16666666666666669</v>
      </c>
      <c r="L18" s="5"/>
    </row>
    <row r="19" spans="1:12" x14ac:dyDescent="0.35">
      <c r="A19" s="9">
        <v>18</v>
      </c>
      <c r="B19" s="10"/>
      <c r="C19" s="40"/>
      <c r="D19" s="7"/>
      <c r="E19" s="42"/>
      <c r="F19" s="36"/>
      <c r="G19" s="42"/>
      <c r="H19" s="35"/>
      <c r="I19" s="6"/>
      <c r="J19" s="53"/>
      <c r="K19" s="54"/>
      <c r="L19" s="5"/>
    </row>
    <row r="20" spans="1:12" x14ac:dyDescent="0.35">
      <c r="A20" s="9">
        <v>19</v>
      </c>
      <c r="B20" s="8"/>
      <c r="C20" s="40"/>
      <c r="D20" s="7"/>
      <c r="E20" s="42"/>
      <c r="F20" s="36"/>
      <c r="G20" s="42"/>
      <c r="H20" s="35"/>
      <c r="I20" s="6" t="str">
        <f t="shared" si="0"/>
        <v/>
      </c>
      <c r="J20" s="53" t="str">
        <f t="shared" si="2"/>
        <v/>
      </c>
      <c r="K20" s="54" t="str">
        <f>IFERROR(J20*FTE!$F$3,"")</f>
        <v/>
      </c>
      <c r="L20" s="5"/>
    </row>
    <row r="21" spans="1:12" x14ac:dyDescent="0.35">
      <c r="A21" s="9">
        <v>20</v>
      </c>
      <c r="B21" s="10"/>
      <c r="C21" s="40"/>
      <c r="D21" s="7"/>
      <c r="E21" s="42"/>
      <c r="F21" s="36"/>
      <c r="G21" s="42"/>
      <c r="H21" s="35"/>
      <c r="I21" s="6" t="str">
        <f t="shared" si="0"/>
        <v/>
      </c>
      <c r="J21" s="53" t="str">
        <f t="shared" si="2"/>
        <v/>
      </c>
      <c r="K21" s="54" t="str">
        <f>IFERROR(J21*FTE!$F$3,"")</f>
        <v/>
      </c>
      <c r="L21" s="5"/>
    </row>
    <row r="22" spans="1:12" x14ac:dyDescent="0.35">
      <c r="A22" s="9">
        <v>21</v>
      </c>
      <c r="B22" s="8"/>
      <c r="C22" s="40"/>
      <c r="D22" s="7"/>
      <c r="E22" s="42"/>
      <c r="F22" s="36"/>
      <c r="G22" s="42"/>
      <c r="H22" s="35"/>
      <c r="I22" s="6" t="str">
        <f t="shared" si="0"/>
        <v/>
      </c>
      <c r="J22" s="53" t="str">
        <f t="shared" si="2"/>
        <v/>
      </c>
      <c r="K22" s="54" t="str">
        <f>IFERROR(J22*FTE!$F$3,"")</f>
        <v/>
      </c>
      <c r="L22" s="5"/>
    </row>
    <row r="23" spans="1:12" x14ac:dyDescent="0.35">
      <c r="A23" s="9">
        <v>22</v>
      </c>
      <c r="B23" s="10"/>
      <c r="C23" s="40"/>
      <c r="D23" s="7"/>
      <c r="E23" s="42"/>
      <c r="F23" s="36"/>
      <c r="G23" s="42"/>
      <c r="H23" s="35"/>
      <c r="I23" s="6" t="str">
        <f t="shared" si="0"/>
        <v/>
      </c>
      <c r="J23" s="53" t="str">
        <f t="shared" si="2"/>
        <v/>
      </c>
      <c r="K23" s="54" t="str">
        <f>IFERROR(J23*FTE!$F$3,"")</f>
        <v/>
      </c>
      <c r="L23" s="5"/>
    </row>
    <row r="24" spans="1:12" x14ac:dyDescent="0.35">
      <c r="A24" s="9">
        <v>23</v>
      </c>
      <c r="B24" s="8"/>
      <c r="C24" s="40"/>
      <c r="D24" s="7"/>
      <c r="E24" s="42"/>
      <c r="F24" s="36"/>
      <c r="G24" s="42"/>
      <c r="H24" s="35"/>
      <c r="I24" s="6" t="str">
        <f t="shared" si="0"/>
        <v/>
      </c>
      <c r="J24" s="53" t="str">
        <f t="shared" si="2"/>
        <v/>
      </c>
      <c r="K24" s="54" t="str">
        <f>IFERROR(J24*FTE!$F$3,"")</f>
        <v/>
      </c>
      <c r="L24" s="5"/>
    </row>
    <row r="25" spans="1:12" x14ac:dyDescent="0.35">
      <c r="A25" s="9">
        <v>24</v>
      </c>
      <c r="B25" s="8"/>
      <c r="C25" s="40"/>
      <c r="D25" s="7"/>
      <c r="E25" s="42"/>
      <c r="F25" s="36"/>
      <c r="G25" s="42"/>
      <c r="H25" s="35"/>
      <c r="I25" s="6" t="str">
        <f t="shared" si="0"/>
        <v/>
      </c>
      <c r="J25" s="53" t="str">
        <f t="shared" si="2"/>
        <v/>
      </c>
      <c r="K25" s="54" t="str">
        <f>IFERROR(J25*FTE!$F$3,"")</f>
        <v/>
      </c>
      <c r="L25" s="5"/>
    </row>
    <row r="26" spans="1:12" x14ac:dyDescent="0.35">
      <c r="A26" s="9">
        <v>25</v>
      </c>
      <c r="B26" s="10"/>
      <c r="C26" s="40"/>
      <c r="D26" s="7"/>
      <c r="E26" s="42"/>
      <c r="F26" s="36"/>
      <c r="G26" s="42"/>
      <c r="H26" s="35"/>
      <c r="I26" s="6" t="str">
        <f t="shared" si="0"/>
        <v/>
      </c>
      <c r="J26" s="53" t="str">
        <f t="shared" si="2"/>
        <v/>
      </c>
      <c r="K26" s="54" t="str">
        <f>IFERROR(J26*FTE!$F$3,"")</f>
        <v/>
      </c>
      <c r="L26" s="5"/>
    </row>
    <row r="27" spans="1:12" x14ac:dyDescent="0.35">
      <c r="A27" s="9">
        <v>26</v>
      </c>
      <c r="B27" s="8"/>
      <c r="C27" s="40"/>
      <c r="D27" s="7"/>
      <c r="E27" s="42"/>
      <c r="F27" s="36"/>
      <c r="G27" s="42"/>
      <c r="H27" s="35"/>
      <c r="I27" s="6" t="str">
        <f t="shared" si="0"/>
        <v/>
      </c>
      <c r="J27" s="53" t="str">
        <f t="shared" si="2"/>
        <v/>
      </c>
      <c r="K27" s="54" t="str">
        <f>IFERROR(J27*FTE!$F$3,"")</f>
        <v/>
      </c>
      <c r="L27" s="5"/>
    </row>
    <row r="28" spans="1:12" x14ac:dyDescent="0.35">
      <c r="A28" s="9">
        <v>27</v>
      </c>
      <c r="B28" s="4"/>
      <c r="C28" s="41"/>
      <c r="D28" s="2"/>
      <c r="E28" s="43"/>
      <c r="F28" s="38"/>
      <c r="G28" s="43"/>
      <c r="H28" s="37"/>
      <c r="I28" s="1" t="str">
        <f t="shared" si="0"/>
        <v/>
      </c>
      <c r="J28" s="53" t="str">
        <f t="shared" si="2"/>
        <v/>
      </c>
      <c r="K28" s="54" t="str">
        <f>IFERROR(J28*FTE!$F$3,"")</f>
        <v/>
      </c>
      <c r="L28" s="5"/>
    </row>
    <row r="29" spans="1:12" x14ac:dyDescent="0.35">
      <c r="A29" s="9">
        <v>28</v>
      </c>
      <c r="B29" s="4"/>
      <c r="C29" s="41"/>
      <c r="D29" s="2"/>
      <c r="E29" s="43"/>
      <c r="F29" s="38"/>
      <c r="G29" s="43"/>
      <c r="H29" s="37"/>
      <c r="I29" s="1" t="str">
        <f t="shared" si="0"/>
        <v/>
      </c>
      <c r="J29" s="53" t="str">
        <f t="shared" si="2"/>
        <v/>
      </c>
      <c r="K29" s="54" t="str">
        <f>IFERROR(J29*FTE!$F$3,"")</f>
        <v/>
      </c>
      <c r="L29" s="5"/>
    </row>
    <row r="30" spans="1:12" x14ac:dyDescent="0.35">
      <c r="A30" s="9">
        <v>29</v>
      </c>
      <c r="B30" s="4"/>
      <c r="C30" s="41"/>
      <c r="D30" s="2"/>
      <c r="E30" s="43"/>
      <c r="F30" s="38"/>
      <c r="G30" s="43"/>
      <c r="H30" s="37"/>
      <c r="I30" s="1" t="str">
        <f t="shared" si="0"/>
        <v/>
      </c>
      <c r="J30" s="53" t="str">
        <f t="shared" si="2"/>
        <v/>
      </c>
      <c r="K30" s="54" t="str">
        <f>IFERROR(J30*FTE!$F$3,"")</f>
        <v/>
      </c>
      <c r="L30" s="5"/>
    </row>
    <row r="31" spans="1:12" x14ac:dyDescent="0.35">
      <c r="A31" s="9">
        <v>30</v>
      </c>
      <c r="B31" s="4"/>
      <c r="C31" s="41"/>
      <c r="D31" s="2"/>
      <c r="E31" s="43"/>
      <c r="F31" s="38"/>
      <c r="G31" s="43"/>
      <c r="H31" s="37"/>
      <c r="I31" s="1" t="str">
        <f t="shared" si="0"/>
        <v/>
      </c>
      <c r="J31" s="53" t="str">
        <f t="shared" si="2"/>
        <v/>
      </c>
      <c r="K31" s="54" t="str">
        <f>IFERROR(J31*FTE!$F$3,"")</f>
        <v/>
      </c>
      <c r="L31" s="5"/>
    </row>
    <row r="32" spans="1:12" x14ac:dyDescent="0.35">
      <c r="A32" s="9">
        <v>31</v>
      </c>
      <c r="B32" s="4"/>
      <c r="C32" s="41"/>
      <c r="D32" s="2"/>
      <c r="E32" s="43"/>
      <c r="F32" s="38"/>
      <c r="G32" s="43"/>
      <c r="H32" s="37"/>
      <c r="I32" s="1" t="str">
        <f t="shared" si="0"/>
        <v/>
      </c>
      <c r="J32" s="53" t="str">
        <f t="shared" si="2"/>
        <v/>
      </c>
      <c r="K32" s="54" t="str">
        <f>IFERROR(J32*FTE!$F$3,"")</f>
        <v/>
      </c>
      <c r="L32" s="5"/>
    </row>
    <row r="33" spans="1:12" x14ac:dyDescent="0.35">
      <c r="A33" s="9">
        <v>32</v>
      </c>
      <c r="B33" s="4"/>
      <c r="C33" s="41"/>
      <c r="D33" s="2"/>
      <c r="E33" s="43"/>
      <c r="F33" s="38"/>
      <c r="G33" s="43"/>
      <c r="H33" s="37"/>
      <c r="I33" s="1" t="str">
        <f t="shared" si="0"/>
        <v/>
      </c>
      <c r="J33" s="53" t="str">
        <f t="shared" si="2"/>
        <v/>
      </c>
      <c r="K33" s="54" t="str">
        <f>IFERROR(J33*FTE!$F$3,"")</f>
        <v/>
      </c>
      <c r="L33" s="5"/>
    </row>
    <row r="34" spans="1:12" x14ac:dyDescent="0.35">
      <c r="A34" s="9">
        <v>33</v>
      </c>
      <c r="B34" s="4"/>
      <c r="C34" s="41"/>
      <c r="D34" s="2"/>
      <c r="E34" s="43"/>
      <c r="F34" s="38"/>
      <c r="G34" s="43"/>
      <c r="H34" s="37"/>
      <c r="I34" s="1" t="str">
        <f t="shared" ref="I34:I65" si="4">IFERROR(VLOOKUP(H34&amp;D34,FTE,4,FALSE),"")</f>
        <v/>
      </c>
      <c r="J34" s="53" t="str">
        <f t="shared" si="2"/>
        <v/>
      </c>
      <c r="K34" s="54" t="str">
        <f>IFERROR(J34*FTE!$F$3,"")</f>
        <v/>
      </c>
      <c r="L34" s="5"/>
    </row>
    <row r="35" spans="1:12" x14ac:dyDescent="0.35">
      <c r="A35" s="9">
        <v>34</v>
      </c>
      <c r="B35" s="4"/>
      <c r="C35" s="41"/>
      <c r="D35" s="2"/>
      <c r="E35" s="43"/>
      <c r="F35" s="38"/>
      <c r="G35" s="43"/>
      <c r="H35" s="37"/>
      <c r="I35" s="1" t="str">
        <f t="shared" si="4"/>
        <v/>
      </c>
      <c r="J35" s="53" t="str">
        <f t="shared" si="2"/>
        <v/>
      </c>
      <c r="K35" s="54" t="str">
        <f>IFERROR(J35*FTE!$F$3,"")</f>
        <v/>
      </c>
      <c r="L35" s="5"/>
    </row>
    <row r="36" spans="1:12" x14ac:dyDescent="0.35">
      <c r="A36" s="9">
        <v>35</v>
      </c>
      <c r="B36" s="4"/>
      <c r="C36" s="41"/>
      <c r="D36" s="2"/>
      <c r="E36" s="43"/>
      <c r="F36" s="38"/>
      <c r="G36" s="43"/>
      <c r="H36" s="37"/>
      <c r="I36" s="1" t="str">
        <f t="shared" si="4"/>
        <v/>
      </c>
      <c r="J36" s="53" t="str">
        <f t="shared" si="2"/>
        <v/>
      </c>
      <c r="K36" s="54" t="str">
        <f>IFERROR(J36*FTE!$F$3,"")</f>
        <v/>
      </c>
      <c r="L36" s="5"/>
    </row>
    <row r="37" spans="1:12" x14ac:dyDescent="0.35">
      <c r="A37" s="9">
        <v>36</v>
      </c>
      <c r="B37" s="4"/>
      <c r="C37" s="41"/>
      <c r="D37" s="2"/>
      <c r="E37" s="43"/>
      <c r="F37" s="38"/>
      <c r="G37" s="43"/>
      <c r="H37" s="37"/>
      <c r="I37" s="1" t="str">
        <f t="shared" si="4"/>
        <v/>
      </c>
      <c r="J37" s="53" t="str">
        <f t="shared" si="2"/>
        <v/>
      </c>
      <c r="K37" s="54" t="str">
        <f>IFERROR(J37*FTE!$F$3,"")</f>
        <v/>
      </c>
      <c r="L37" s="5"/>
    </row>
    <row r="38" spans="1:12" x14ac:dyDescent="0.35">
      <c r="A38" s="9">
        <v>37</v>
      </c>
      <c r="B38" s="4"/>
      <c r="C38" s="41"/>
      <c r="D38" s="2"/>
      <c r="E38" s="43"/>
      <c r="F38" s="38"/>
      <c r="G38" s="43"/>
      <c r="H38" s="37"/>
      <c r="I38" s="1" t="str">
        <f t="shared" si="4"/>
        <v/>
      </c>
      <c r="J38" s="53" t="str">
        <f t="shared" si="2"/>
        <v/>
      </c>
      <c r="K38" s="54" t="str">
        <f>IFERROR(J38*FTE!$F$3,"")</f>
        <v/>
      </c>
      <c r="L38" s="5"/>
    </row>
    <row r="39" spans="1:12" x14ac:dyDescent="0.35">
      <c r="A39" s="9">
        <v>38</v>
      </c>
      <c r="B39" s="4"/>
      <c r="C39" s="41"/>
      <c r="D39" s="2"/>
      <c r="E39" s="43"/>
      <c r="F39" s="38"/>
      <c r="G39" s="43"/>
      <c r="H39" s="37"/>
      <c r="I39" s="1" t="str">
        <f t="shared" si="4"/>
        <v/>
      </c>
      <c r="J39" s="53" t="str">
        <f t="shared" si="2"/>
        <v/>
      </c>
      <c r="K39" s="54" t="str">
        <f>IFERROR(J39*FTE!$F$3,"")</f>
        <v/>
      </c>
      <c r="L39" s="5"/>
    </row>
    <row r="40" spans="1:12" x14ac:dyDescent="0.35">
      <c r="A40" s="9">
        <v>39</v>
      </c>
      <c r="B40" s="4"/>
      <c r="C40" s="41"/>
      <c r="D40" s="2"/>
      <c r="E40" s="43"/>
      <c r="F40" s="38"/>
      <c r="G40" s="43"/>
      <c r="H40" s="37"/>
      <c r="I40" s="1" t="str">
        <f t="shared" si="4"/>
        <v/>
      </c>
      <c r="J40" s="53" t="str">
        <f t="shared" si="2"/>
        <v/>
      </c>
      <c r="K40" s="54" t="str">
        <f>IFERROR(J40*FTE!$F$3,"")</f>
        <v/>
      </c>
      <c r="L40" s="5"/>
    </row>
    <row r="41" spans="1:12" x14ac:dyDescent="0.35">
      <c r="A41" s="9">
        <v>40</v>
      </c>
      <c r="B41" s="4"/>
      <c r="C41" s="41"/>
      <c r="D41" s="2"/>
      <c r="E41" s="43"/>
      <c r="F41" s="38"/>
      <c r="G41" s="43"/>
      <c r="H41" s="37"/>
      <c r="I41" s="1" t="str">
        <f t="shared" si="4"/>
        <v/>
      </c>
      <c r="J41" s="53" t="str">
        <f t="shared" si="2"/>
        <v/>
      </c>
      <c r="K41" s="54" t="str">
        <f>IFERROR(J41*FTE!$F$3,"")</f>
        <v/>
      </c>
      <c r="L41" s="5"/>
    </row>
    <row r="42" spans="1:12" x14ac:dyDescent="0.35">
      <c r="A42" s="9">
        <v>41</v>
      </c>
      <c r="B42" s="4"/>
      <c r="C42" s="41"/>
      <c r="D42" s="2"/>
      <c r="E42" s="43"/>
      <c r="F42" s="38"/>
      <c r="G42" s="43"/>
      <c r="H42" s="37"/>
      <c r="I42" s="1" t="str">
        <f t="shared" si="4"/>
        <v/>
      </c>
      <c r="J42" s="53" t="str">
        <f t="shared" si="2"/>
        <v/>
      </c>
      <c r="K42" s="54" t="str">
        <f>IFERROR(J42*FTE!$F$3,"")</f>
        <v/>
      </c>
      <c r="L42" s="5"/>
    </row>
    <row r="43" spans="1:12" x14ac:dyDescent="0.35">
      <c r="A43" s="9">
        <v>42</v>
      </c>
      <c r="B43" s="4"/>
      <c r="C43" s="41"/>
      <c r="D43" s="2"/>
      <c r="E43" s="43"/>
      <c r="F43" s="38"/>
      <c r="G43" s="43"/>
      <c r="H43" s="37"/>
      <c r="I43" s="1" t="str">
        <f t="shared" si="4"/>
        <v/>
      </c>
      <c r="J43" s="53" t="str">
        <f t="shared" si="2"/>
        <v/>
      </c>
      <c r="K43" s="54" t="str">
        <f>IFERROR(J43*FTE!$F$3,"")</f>
        <v/>
      </c>
      <c r="L43" s="5"/>
    </row>
    <row r="44" spans="1:12" x14ac:dyDescent="0.35">
      <c r="A44" s="9">
        <v>43</v>
      </c>
      <c r="B44" s="4"/>
      <c r="C44" s="41"/>
      <c r="D44" s="2"/>
      <c r="E44" s="43"/>
      <c r="F44" s="38"/>
      <c r="G44" s="43"/>
      <c r="H44" s="37"/>
      <c r="I44" s="1" t="str">
        <f t="shared" si="4"/>
        <v/>
      </c>
      <c r="J44" s="53" t="str">
        <f t="shared" si="2"/>
        <v/>
      </c>
      <c r="K44" s="54" t="str">
        <f>IFERROR(J44*FTE!$F$3,"")</f>
        <v/>
      </c>
      <c r="L44" s="5"/>
    </row>
    <row r="45" spans="1:12" x14ac:dyDescent="0.35">
      <c r="A45" s="9">
        <v>44</v>
      </c>
      <c r="B45" s="4"/>
      <c r="C45" s="41"/>
      <c r="D45" s="2"/>
      <c r="E45" s="43"/>
      <c r="F45" s="38"/>
      <c r="G45" s="43"/>
      <c r="H45" s="37"/>
      <c r="I45" s="1" t="str">
        <f t="shared" si="4"/>
        <v/>
      </c>
      <c r="J45" s="53" t="str">
        <f t="shared" si="2"/>
        <v/>
      </c>
      <c r="K45" s="54" t="str">
        <f>IFERROR(J45*FTE!$F$3,"")</f>
        <v/>
      </c>
      <c r="L45" s="5"/>
    </row>
    <row r="46" spans="1:12" x14ac:dyDescent="0.35">
      <c r="A46" s="9">
        <v>45</v>
      </c>
      <c r="B46" s="4"/>
      <c r="C46" s="41"/>
      <c r="D46" s="2"/>
      <c r="E46" s="43"/>
      <c r="F46" s="38"/>
      <c r="G46" s="43"/>
      <c r="H46" s="37"/>
      <c r="I46" s="1" t="str">
        <f t="shared" si="4"/>
        <v/>
      </c>
      <c r="J46" s="53" t="str">
        <f t="shared" si="2"/>
        <v/>
      </c>
      <c r="K46" s="54" t="str">
        <f>IFERROR(J46*FTE!$F$3,"")</f>
        <v/>
      </c>
      <c r="L46" s="5"/>
    </row>
    <row r="47" spans="1:12" x14ac:dyDescent="0.35">
      <c r="A47" s="9">
        <v>46</v>
      </c>
      <c r="B47" s="4"/>
      <c r="C47" s="41"/>
      <c r="D47" s="2"/>
      <c r="E47" s="43"/>
      <c r="F47" s="38"/>
      <c r="G47" s="43"/>
      <c r="H47" s="37"/>
      <c r="I47" s="1" t="str">
        <f t="shared" si="4"/>
        <v/>
      </c>
      <c r="J47" s="53" t="str">
        <f t="shared" si="2"/>
        <v/>
      </c>
      <c r="K47" s="54" t="str">
        <f>IFERROR(J47*FTE!$F$3,"")</f>
        <v/>
      </c>
      <c r="L47" s="5"/>
    </row>
    <row r="48" spans="1:12" x14ac:dyDescent="0.35">
      <c r="A48" s="9">
        <v>47</v>
      </c>
      <c r="B48" s="4"/>
      <c r="C48" s="41"/>
      <c r="D48" s="2"/>
      <c r="E48" s="43"/>
      <c r="F48" s="38"/>
      <c r="G48" s="43"/>
      <c r="H48" s="37"/>
      <c r="I48" s="1" t="str">
        <f t="shared" si="4"/>
        <v/>
      </c>
      <c r="J48" s="53" t="str">
        <f t="shared" si="2"/>
        <v/>
      </c>
      <c r="K48" s="54" t="str">
        <f>IFERROR(J48*FTE!$F$3,"")</f>
        <v/>
      </c>
      <c r="L48" s="5"/>
    </row>
    <row r="49" spans="1:12" x14ac:dyDescent="0.35">
      <c r="A49" s="9">
        <v>48</v>
      </c>
      <c r="B49" s="4"/>
      <c r="C49" s="41"/>
      <c r="D49" s="2"/>
      <c r="E49" s="43"/>
      <c r="F49" s="38"/>
      <c r="G49" s="43"/>
      <c r="H49" s="37"/>
      <c r="I49" s="1" t="str">
        <f t="shared" si="4"/>
        <v/>
      </c>
      <c r="J49" s="53" t="str">
        <f t="shared" si="2"/>
        <v/>
      </c>
      <c r="K49" s="54" t="str">
        <f>IFERROR(J49*FTE!$F$3,"")</f>
        <v/>
      </c>
      <c r="L49" s="5"/>
    </row>
    <row r="50" spans="1:12" x14ac:dyDescent="0.35">
      <c r="A50" s="9">
        <v>49</v>
      </c>
      <c r="B50" s="4"/>
      <c r="C50" s="41"/>
      <c r="D50" s="2"/>
      <c r="E50" s="43"/>
      <c r="F50" s="38"/>
      <c r="G50" s="43"/>
      <c r="H50" s="37"/>
      <c r="I50" s="1" t="str">
        <f t="shared" si="4"/>
        <v/>
      </c>
      <c r="J50" s="53" t="str">
        <f t="shared" si="2"/>
        <v/>
      </c>
      <c r="K50" s="54" t="str">
        <f>IFERROR(J50*FTE!$F$3,"")</f>
        <v/>
      </c>
      <c r="L50" s="5"/>
    </row>
    <row r="51" spans="1:12" x14ac:dyDescent="0.35">
      <c r="A51" s="9">
        <v>50</v>
      </c>
      <c r="B51" s="4"/>
      <c r="C51" s="41"/>
      <c r="D51" s="2"/>
      <c r="E51" s="43"/>
      <c r="F51" s="38"/>
      <c r="G51" s="43"/>
      <c r="H51" s="37"/>
      <c r="I51" s="1" t="str">
        <f t="shared" si="4"/>
        <v/>
      </c>
      <c r="J51" s="53" t="str">
        <f t="shared" si="2"/>
        <v/>
      </c>
      <c r="K51" s="54" t="str">
        <f>IFERROR(J51*FTE!$F$3,"")</f>
        <v/>
      </c>
      <c r="L51" s="5"/>
    </row>
    <row r="52" spans="1:12" x14ac:dyDescent="0.35">
      <c r="A52" s="9">
        <v>51</v>
      </c>
      <c r="B52" s="4"/>
      <c r="C52" s="41"/>
      <c r="D52" s="2"/>
      <c r="E52" s="43"/>
      <c r="F52" s="38"/>
      <c r="G52" s="43"/>
      <c r="H52" s="37"/>
      <c r="I52" s="1" t="str">
        <f t="shared" si="4"/>
        <v/>
      </c>
      <c r="J52" s="53" t="str">
        <f t="shared" si="2"/>
        <v/>
      </c>
      <c r="K52" s="54" t="str">
        <f>IFERROR(J52*FTE!$F$3,"")</f>
        <v/>
      </c>
      <c r="L52" s="5"/>
    </row>
    <row r="53" spans="1:12" x14ac:dyDescent="0.35">
      <c r="A53" s="9">
        <v>52</v>
      </c>
      <c r="B53" s="4"/>
      <c r="C53" s="41"/>
      <c r="D53" s="2"/>
      <c r="E53" s="43"/>
      <c r="F53" s="38"/>
      <c r="G53" s="43"/>
      <c r="H53" s="37"/>
      <c r="I53" s="1" t="str">
        <f t="shared" si="4"/>
        <v/>
      </c>
      <c r="J53" s="53" t="str">
        <f t="shared" si="2"/>
        <v/>
      </c>
      <c r="K53" s="54" t="str">
        <f>IFERROR(J53*FTE!$F$3,"")</f>
        <v/>
      </c>
      <c r="L53" s="5"/>
    </row>
    <row r="54" spans="1:12" x14ac:dyDescent="0.35">
      <c r="A54" s="9">
        <v>53</v>
      </c>
      <c r="B54" s="4"/>
      <c r="C54" s="41"/>
      <c r="D54" s="2"/>
      <c r="E54" s="43"/>
      <c r="F54" s="38"/>
      <c r="G54" s="43"/>
      <c r="H54" s="37"/>
      <c r="I54" s="1" t="str">
        <f t="shared" si="4"/>
        <v/>
      </c>
      <c r="J54" s="53" t="str">
        <f t="shared" si="2"/>
        <v/>
      </c>
      <c r="K54" s="54" t="str">
        <f>IFERROR(J54*FTE!$F$3,"")</f>
        <v/>
      </c>
      <c r="L54" s="5"/>
    </row>
    <row r="55" spans="1:12" x14ac:dyDescent="0.35">
      <c r="A55" s="9">
        <v>54</v>
      </c>
      <c r="B55" s="4"/>
      <c r="C55" s="41"/>
      <c r="D55" s="2"/>
      <c r="E55" s="43"/>
      <c r="F55" s="38"/>
      <c r="G55" s="43"/>
      <c r="H55" s="37"/>
      <c r="I55" s="1" t="str">
        <f t="shared" si="4"/>
        <v/>
      </c>
      <c r="J55" s="53" t="str">
        <f t="shared" si="2"/>
        <v/>
      </c>
      <c r="K55" s="54" t="str">
        <f>IFERROR(J55*FTE!$F$3,"")</f>
        <v/>
      </c>
      <c r="L55" s="5"/>
    </row>
    <row r="56" spans="1:12" x14ac:dyDescent="0.35">
      <c r="A56" s="9">
        <v>55</v>
      </c>
      <c r="B56" s="4"/>
      <c r="C56" s="41"/>
      <c r="D56" s="2"/>
      <c r="E56" s="43"/>
      <c r="F56" s="38"/>
      <c r="G56" s="43"/>
      <c r="H56" s="37"/>
      <c r="I56" s="1" t="str">
        <f t="shared" si="4"/>
        <v/>
      </c>
      <c r="J56" s="53" t="str">
        <f t="shared" si="2"/>
        <v/>
      </c>
      <c r="K56" s="54" t="str">
        <f>IFERROR(J56*FTE!$F$3,"")</f>
        <v/>
      </c>
      <c r="L56" s="5"/>
    </row>
    <row r="57" spans="1:12" x14ac:dyDescent="0.35">
      <c r="A57" s="9">
        <v>56</v>
      </c>
      <c r="B57" s="4"/>
      <c r="C57" s="41"/>
      <c r="D57" s="2"/>
      <c r="E57" s="43"/>
      <c r="F57" s="38"/>
      <c r="G57" s="43"/>
      <c r="H57" s="37"/>
      <c r="I57" s="1" t="str">
        <f t="shared" si="4"/>
        <v/>
      </c>
      <c r="J57" s="53" t="str">
        <f t="shared" si="2"/>
        <v/>
      </c>
      <c r="K57" s="54" t="str">
        <f>IFERROR(J57*FTE!$F$3,"")</f>
        <v/>
      </c>
      <c r="L57" s="5"/>
    </row>
    <row r="58" spans="1:12" x14ac:dyDescent="0.35">
      <c r="A58" s="9">
        <v>57</v>
      </c>
      <c r="B58" s="4"/>
      <c r="C58" s="41"/>
      <c r="D58" s="2"/>
      <c r="E58" s="43"/>
      <c r="F58" s="38"/>
      <c r="G58" s="43"/>
      <c r="H58" s="37"/>
      <c r="I58" s="1" t="str">
        <f t="shared" si="4"/>
        <v/>
      </c>
      <c r="J58" s="53" t="str">
        <f t="shared" si="2"/>
        <v/>
      </c>
      <c r="K58" s="54" t="str">
        <f>IFERROR(J58*FTE!$F$3,"")</f>
        <v/>
      </c>
      <c r="L58" s="5"/>
    </row>
    <row r="59" spans="1:12" x14ac:dyDescent="0.35">
      <c r="A59" s="9">
        <v>58</v>
      </c>
      <c r="B59" s="4"/>
      <c r="C59" s="41"/>
      <c r="D59" s="2"/>
      <c r="E59" s="43"/>
      <c r="F59" s="38"/>
      <c r="G59" s="43"/>
      <c r="H59" s="37"/>
      <c r="I59" s="1" t="str">
        <f t="shared" si="4"/>
        <v/>
      </c>
      <c r="J59" s="53" t="str">
        <f t="shared" si="2"/>
        <v/>
      </c>
      <c r="K59" s="54" t="str">
        <f>IFERROR(J59*FTE!$F$3,"")</f>
        <v/>
      </c>
      <c r="L59" s="5"/>
    </row>
    <row r="60" spans="1:12" x14ac:dyDescent="0.35">
      <c r="A60" s="9">
        <v>59</v>
      </c>
      <c r="B60" s="4"/>
      <c r="C60" s="41"/>
      <c r="D60" s="2"/>
      <c r="E60" s="43"/>
      <c r="F60" s="38"/>
      <c r="G60" s="43"/>
      <c r="H60" s="37"/>
      <c r="I60" s="1" t="str">
        <f t="shared" si="4"/>
        <v/>
      </c>
      <c r="J60" s="53" t="str">
        <f t="shared" si="2"/>
        <v/>
      </c>
      <c r="K60" s="54" t="str">
        <f>IFERROR(J60*FTE!$F$3,"")</f>
        <v/>
      </c>
      <c r="L60" s="5"/>
    </row>
    <row r="61" spans="1:12" x14ac:dyDescent="0.35">
      <c r="A61" s="9">
        <v>60</v>
      </c>
      <c r="B61" s="4"/>
      <c r="C61" s="41"/>
      <c r="D61" s="2"/>
      <c r="E61" s="43"/>
      <c r="F61" s="38"/>
      <c r="G61" s="43"/>
      <c r="H61" s="37"/>
      <c r="I61" s="1" t="str">
        <f t="shared" si="4"/>
        <v/>
      </c>
      <c r="J61" s="53" t="str">
        <f t="shared" si="2"/>
        <v/>
      </c>
      <c r="K61" s="54" t="str">
        <f>IFERROR(J61*FTE!$F$3,"")</f>
        <v/>
      </c>
      <c r="L61" s="5"/>
    </row>
    <row r="62" spans="1:12" x14ac:dyDescent="0.35">
      <c r="A62" s="9">
        <v>61</v>
      </c>
      <c r="B62" s="4"/>
      <c r="C62" s="41"/>
      <c r="D62" s="2"/>
      <c r="E62" s="43"/>
      <c r="F62" s="38"/>
      <c r="G62" s="43"/>
      <c r="H62" s="37"/>
      <c r="I62" s="1" t="str">
        <f t="shared" si="4"/>
        <v/>
      </c>
      <c r="J62" s="53" t="str">
        <f t="shared" si="2"/>
        <v/>
      </c>
      <c r="K62" s="54" t="str">
        <f>IFERROR(J62*FTE!$F$3,"")</f>
        <v/>
      </c>
      <c r="L62" s="5"/>
    </row>
    <row r="63" spans="1:12" x14ac:dyDescent="0.35">
      <c r="A63" s="9">
        <v>62</v>
      </c>
      <c r="B63" s="4"/>
      <c r="C63" s="41"/>
      <c r="D63" s="2"/>
      <c r="E63" s="43"/>
      <c r="F63" s="38"/>
      <c r="G63" s="43"/>
      <c r="H63" s="37"/>
      <c r="I63" s="1" t="str">
        <f t="shared" si="4"/>
        <v/>
      </c>
      <c r="J63" s="53" t="str">
        <f t="shared" si="2"/>
        <v/>
      </c>
      <c r="K63" s="54" t="str">
        <f>IFERROR(J63*FTE!$F$3,"")</f>
        <v/>
      </c>
      <c r="L63" s="5"/>
    </row>
    <row r="64" spans="1:12" x14ac:dyDescent="0.35">
      <c r="A64" s="9">
        <v>63</v>
      </c>
      <c r="B64" s="4"/>
      <c r="C64" s="41"/>
      <c r="D64" s="2"/>
      <c r="E64" s="43"/>
      <c r="F64" s="38"/>
      <c r="G64" s="43"/>
      <c r="H64" s="37"/>
      <c r="I64" s="1" t="str">
        <f t="shared" si="4"/>
        <v/>
      </c>
      <c r="J64" s="53" t="str">
        <f t="shared" si="2"/>
        <v/>
      </c>
      <c r="K64" s="54" t="str">
        <f>IFERROR(J64*FTE!$F$3,"")</f>
        <v/>
      </c>
      <c r="L64" s="5"/>
    </row>
    <row r="65" spans="1:12" x14ac:dyDescent="0.35">
      <c r="A65" s="9">
        <v>64</v>
      </c>
      <c r="B65" s="4"/>
      <c r="C65" s="41"/>
      <c r="D65" s="2"/>
      <c r="E65" s="43"/>
      <c r="F65" s="38"/>
      <c r="G65" s="43"/>
      <c r="H65" s="37"/>
      <c r="I65" s="1" t="str">
        <f t="shared" si="4"/>
        <v/>
      </c>
      <c r="J65" s="53" t="str">
        <f t="shared" si="2"/>
        <v/>
      </c>
      <c r="K65" s="54" t="str">
        <f>IFERROR(J65*FTE!$F$3,"")</f>
        <v/>
      </c>
      <c r="L65" s="5"/>
    </row>
    <row r="66" spans="1:12" x14ac:dyDescent="0.35">
      <c r="A66" s="9">
        <v>65</v>
      </c>
      <c r="B66" s="4"/>
      <c r="C66" s="41"/>
      <c r="D66" s="2"/>
      <c r="E66" s="43"/>
      <c r="F66" s="38"/>
      <c r="G66" s="43"/>
      <c r="H66" s="37"/>
      <c r="I66" s="1" t="str">
        <f t="shared" ref="I66:I88" si="5">IFERROR(VLOOKUP(H66&amp;D66,FTE,4,FALSE),"")</f>
        <v/>
      </c>
      <c r="J66" s="53" t="str">
        <f t="shared" si="2"/>
        <v/>
      </c>
      <c r="K66" s="54" t="str">
        <f>IFERROR(J66*FTE!$F$3,"")</f>
        <v/>
      </c>
      <c r="L66" s="5"/>
    </row>
    <row r="67" spans="1:12" x14ac:dyDescent="0.35">
      <c r="A67" s="9">
        <v>66</v>
      </c>
      <c r="B67" s="4"/>
      <c r="C67" s="41"/>
      <c r="D67" s="2"/>
      <c r="E67" s="43"/>
      <c r="F67" s="38"/>
      <c r="G67" s="43"/>
      <c r="H67" s="37"/>
      <c r="I67" s="1" t="str">
        <f t="shared" si="5"/>
        <v/>
      </c>
      <c r="J67" s="53" t="str">
        <f t="shared" ref="J67:J101" si="6">IFERROR(E67*G67*I67/C67,"")</f>
        <v/>
      </c>
      <c r="K67" s="54" t="str">
        <f>IFERROR(J67*FTE!$F$3,"")</f>
        <v/>
      </c>
      <c r="L67" s="5"/>
    </row>
    <row r="68" spans="1:12" x14ac:dyDescent="0.35">
      <c r="A68" s="9">
        <v>67</v>
      </c>
      <c r="B68" s="4"/>
      <c r="C68" s="41"/>
      <c r="D68" s="2"/>
      <c r="E68" s="43"/>
      <c r="F68" s="38"/>
      <c r="G68" s="43"/>
      <c r="H68" s="37"/>
      <c r="I68" s="1" t="str">
        <f t="shared" si="5"/>
        <v/>
      </c>
      <c r="J68" s="53" t="str">
        <f t="shared" si="6"/>
        <v/>
      </c>
      <c r="K68" s="54" t="str">
        <f>IFERROR(J68*FTE!$F$3,"")</f>
        <v/>
      </c>
      <c r="L68" s="5"/>
    </row>
    <row r="69" spans="1:12" x14ac:dyDescent="0.35">
      <c r="A69" s="9">
        <v>68</v>
      </c>
      <c r="B69" s="4"/>
      <c r="C69" s="41"/>
      <c r="D69" s="2"/>
      <c r="E69" s="43"/>
      <c r="F69" s="38"/>
      <c r="G69" s="43"/>
      <c r="H69" s="37"/>
      <c r="I69" s="1" t="str">
        <f t="shared" si="5"/>
        <v/>
      </c>
      <c r="J69" s="53" t="str">
        <f t="shared" si="6"/>
        <v/>
      </c>
      <c r="K69" s="54" t="str">
        <f>IFERROR(J69*FTE!$F$3,"")</f>
        <v/>
      </c>
      <c r="L69" s="5"/>
    </row>
    <row r="70" spans="1:12" x14ac:dyDescent="0.35">
      <c r="A70" s="9">
        <v>69</v>
      </c>
      <c r="B70" s="4"/>
      <c r="C70" s="41"/>
      <c r="D70" s="2"/>
      <c r="E70" s="43"/>
      <c r="F70" s="38"/>
      <c r="G70" s="43"/>
      <c r="H70" s="37"/>
      <c r="I70" s="1" t="str">
        <f t="shared" si="5"/>
        <v/>
      </c>
      <c r="J70" s="53" t="str">
        <f t="shared" si="6"/>
        <v/>
      </c>
      <c r="K70" s="54" t="str">
        <f>IFERROR(J70*FTE!$F$3,"")</f>
        <v/>
      </c>
      <c r="L70" s="5"/>
    </row>
    <row r="71" spans="1:12" x14ac:dyDescent="0.35">
      <c r="A71" s="9">
        <v>70</v>
      </c>
      <c r="B71" s="4"/>
      <c r="C71" s="41"/>
      <c r="D71" s="2"/>
      <c r="E71" s="43"/>
      <c r="F71" s="38"/>
      <c r="G71" s="43"/>
      <c r="H71" s="37"/>
      <c r="I71" s="1" t="str">
        <f t="shared" si="5"/>
        <v/>
      </c>
      <c r="J71" s="53" t="str">
        <f t="shared" si="6"/>
        <v/>
      </c>
      <c r="K71" s="54" t="str">
        <f>IFERROR(J71*FTE!$F$3,"")</f>
        <v/>
      </c>
      <c r="L71" s="5"/>
    </row>
    <row r="72" spans="1:12" x14ac:dyDescent="0.35">
      <c r="A72" s="9">
        <v>71</v>
      </c>
      <c r="B72" s="4"/>
      <c r="C72" s="41"/>
      <c r="D72" s="2"/>
      <c r="E72" s="43"/>
      <c r="F72" s="38"/>
      <c r="G72" s="43"/>
      <c r="H72" s="37"/>
      <c r="I72" s="1" t="str">
        <f t="shared" si="5"/>
        <v/>
      </c>
      <c r="J72" s="53" t="str">
        <f t="shared" si="6"/>
        <v/>
      </c>
      <c r="K72" s="54" t="str">
        <f>IFERROR(J72*FTE!$F$3,"")</f>
        <v/>
      </c>
      <c r="L72" s="5"/>
    </row>
    <row r="73" spans="1:12" x14ac:dyDescent="0.35">
      <c r="A73" s="9">
        <v>72</v>
      </c>
      <c r="B73" s="4"/>
      <c r="C73" s="41"/>
      <c r="D73" s="2"/>
      <c r="E73" s="43"/>
      <c r="F73" s="38"/>
      <c r="G73" s="43"/>
      <c r="H73" s="37"/>
      <c r="I73" s="1" t="str">
        <f t="shared" si="5"/>
        <v/>
      </c>
      <c r="J73" s="53" t="str">
        <f t="shared" si="6"/>
        <v/>
      </c>
      <c r="K73" s="54" t="str">
        <f>IFERROR(J73*FTE!$F$3,"")</f>
        <v/>
      </c>
      <c r="L73" s="5"/>
    </row>
    <row r="74" spans="1:12" x14ac:dyDescent="0.35">
      <c r="A74" s="9">
        <v>73</v>
      </c>
      <c r="B74" s="4"/>
      <c r="C74" s="41"/>
      <c r="D74" s="2"/>
      <c r="E74" s="43"/>
      <c r="F74" s="38"/>
      <c r="G74" s="43"/>
      <c r="H74" s="37"/>
      <c r="I74" s="1" t="str">
        <f t="shared" si="5"/>
        <v/>
      </c>
      <c r="J74" s="53" t="str">
        <f t="shared" si="6"/>
        <v/>
      </c>
      <c r="K74" s="54" t="str">
        <f>IFERROR(J74*FTE!$F$3,"")</f>
        <v/>
      </c>
      <c r="L74" s="5"/>
    </row>
    <row r="75" spans="1:12" x14ac:dyDescent="0.35">
      <c r="A75" s="9">
        <v>74</v>
      </c>
      <c r="B75" s="4"/>
      <c r="C75" s="41"/>
      <c r="D75" s="2"/>
      <c r="E75" s="43"/>
      <c r="F75" s="38"/>
      <c r="G75" s="43"/>
      <c r="H75" s="37"/>
      <c r="I75" s="1" t="str">
        <f t="shared" si="5"/>
        <v/>
      </c>
      <c r="J75" s="53" t="str">
        <f t="shared" si="6"/>
        <v/>
      </c>
      <c r="K75" s="54" t="str">
        <f>IFERROR(J75*FTE!$F$3,"")</f>
        <v/>
      </c>
      <c r="L75" s="5"/>
    </row>
    <row r="76" spans="1:12" x14ac:dyDescent="0.35">
      <c r="A76" s="9">
        <v>75</v>
      </c>
      <c r="B76" s="4"/>
      <c r="C76" s="41"/>
      <c r="D76" s="2"/>
      <c r="E76" s="43"/>
      <c r="F76" s="38"/>
      <c r="G76" s="43"/>
      <c r="H76" s="37"/>
      <c r="I76" s="1" t="str">
        <f t="shared" si="5"/>
        <v/>
      </c>
      <c r="J76" s="53" t="str">
        <f t="shared" si="6"/>
        <v/>
      </c>
      <c r="K76" s="54" t="str">
        <f>IFERROR(J76*FTE!$F$3,"")</f>
        <v/>
      </c>
      <c r="L76" s="5"/>
    </row>
    <row r="77" spans="1:12" x14ac:dyDescent="0.35">
      <c r="A77" s="9">
        <v>76</v>
      </c>
      <c r="B77" s="4"/>
      <c r="C77" s="41"/>
      <c r="D77" s="2"/>
      <c r="E77" s="43"/>
      <c r="F77" s="38"/>
      <c r="G77" s="43"/>
      <c r="H77" s="37"/>
      <c r="I77" s="1" t="str">
        <f t="shared" si="5"/>
        <v/>
      </c>
      <c r="J77" s="53" t="str">
        <f t="shared" si="6"/>
        <v/>
      </c>
      <c r="K77" s="54" t="str">
        <f>IFERROR(J77*FTE!$F$3,"")</f>
        <v/>
      </c>
      <c r="L77" s="5"/>
    </row>
    <row r="78" spans="1:12" x14ac:dyDescent="0.35">
      <c r="A78" s="9">
        <v>77</v>
      </c>
      <c r="B78" s="4"/>
      <c r="C78" s="41"/>
      <c r="D78" s="2"/>
      <c r="E78" s="43"/>
      <c r="F78" s="38"/>
      <c r="G78" s="43"/>
      <c r="H78" s="37"/>
      <c r="I78" s="1" t="str">
        <f t="shared" si="5"/>
        <v/>
      </c>
      <c r="J78" s="53" t="str">
        <f t="shared" si="6"/>
        <v/>
      </c>
      <c r="K78" s="54" t="str">
        <f>IFERROR(J78*FTE!$F$3,"")</f>
        <v/>
      </c>
      <c r="L78" s="5"/>
    </row>
    <row r="79" spans="1:12" x14ac:dyDescent="0.35">
      <c r="A79" s="9">
        <v>78</v>
      </c>
      <c r="B79" s="4"/>
      <c r="C79" s="41"/>
      <c r="D79" s="2"/>
      <c r="E79" s="43"/>
      <c r="F79" s="38"/>
      <c r="G79" s="43"/>
      <c r="H79" s="37"/>
      <c r="I79" s="1" t="str">
        <f t="shared" si="5"/>
        <v/>
      </c>
      <c r="J79" s="53" t="str">
        <f t="shared" si="6"/>
        <v/>
      </c>
      <c r="K79" s="54" t="str">
        <f>IFERROR(J79*FTE!$F$3,"")</f>
        <v/>
      </c>
      <c r="L79" s="5"/>
    </row>
    <row r="80" spans="1:12" x14ac:dyDescent="0.35">
      <c r="A80" s="9">
        <v>79</v>
      </c>
      <c r="B80" s="4"/>
      <c r="C80" s="41"/>
      <c r="D80" s="2"/>
      <c r="E80" s="43"/>
      <c r="F80" s="38"/>
      <c r="G80" s="43"/>
      <c r="H80" s="37"/>
      <c r="I80" s="1" t="str">
        <f t="shared" si="5"/>
        <v/>
      </c>
      <c r="J80" s="53" t="str">
        <f t="shared" si="6"/>
        <v/>
      </c>
      <c r="K80" s="54" t="str">
        <f>IFERROR(J80*FTE!$F$3,"")</f>
        <v/>
      </c>
      <c r="L80" s="5"/>
    </row>
    <row r="81" spans="1:12" x14ac:dyDescent="0.35">
      <c r="A81" s="9">
        <v>80</v>
      </c>
      <c r="B81" s="4"/>
      <c r="C81" s="41"/>
      <c r="D81" s="2"/>
      <c r="E81" s="43"/>
      <c r="F81" s="38"/>
      <c r="G81" s="43"/>
      <c r="H81" s="37"/>
      <c r="I81" s="1" t="str">
        <f t="shared" si="5"/>
        <v/>
      </c>
      <c r="J81" s="53" t="str">
        <f t="shared" si="6"/>
        <v/>
      </c>
      <c r="K81" s="54" t="str">
        <f>IFERROR(J81*FTE!$F$3,"")</f>
        <v/>
      </c>
      <c r="L81" s="5"/>
    </row>
    <row r="82" spans="1:12" x14ac:dyDescent="0.35">
      <c r="A82" s="9">
        <v>81</v>
      </c>
      <c r="B82" s="4"/>
      <c r="C82" s="41"/>
      <c r="D82" s="2"/>
      <c r="E82" s="43"/>
      <c r="F82" s="38"/>
      <c r="G82" s="43"/>
      <c r="H82" s="37"/>
      <c r="I82" s="1" t="str">
        <f t="shared" si="5"/>
        <v/>
      </c>
      <c r="J82" s="53" t="str">
        <f t="shared" si="6"/>
        <v/>
      </c>
      <c r="K82" s="54" t="str">
        <f>IFERROR(J82*FTE!$F$3,"")</f>
        <v/>
      </c>
      <c r="L82" s="5"/>
    </row>
    <row r="83" spans="1:12" x14ac:dyDescent="0.35">
      <c r="A83" s="9">
        <v>82</v>
      </c>
      <c r="B83" s="4"/>
      <c r="C83" s="41"/>
      <c r="D83" s="2"/>
      <c r="E83" s="43"/>
      <c r="F83" s="38"/>
      <c r="G83" s="43"/>
      <c r="H83" s="37"/>
      <c r="I83" s="1" t="str">
        <f t="shared" si="5"/>
        <v/>
      </c>
      <c r="J83" s="53" t="str">
        <f t="shared" si="6"/>
        <v/>
      </c>
      <c r="K83" s="54" t="str">
        <f>IFERROR(J83*FTE!$F$3,"")</f>
        <v/>
      </c>
      <c r="L83" s="5"/>
    </row>
    <row r="84" spans="1:12" x14ac:dyDescent="0.35">
      <c r="A84" s="9">
        <v>83</v>
      </c>
      <c r="B84" s="4"/>
      <c r="C84" s="41"/>
      <c r="D84" s="2"/>
      <c r="E84" s="43"/>
      <c r="F84" s="38"/>
      <c r="G84" s="43"/>
      <c r="H84" s="37"/>
      <c r="I84" s="1" t="str">
        <f t="shared" si="5"/>
        <v/>
      </c>
      <c r="J84" s="53" t="str">
        <f t="shared" si="6"/>
        <v/>
      </c>
      <c r="K84" s="54" t="str">
        <f>IFERROR(J84*FTE!$F$3,"")</f>
        <v/>
      </c>
      <c r="L84" s="5"/>
    </row>
    <row r="85" spans="1:12" x14ac:dyDescent="0.35">
      <c r="A85" s="9">
        <v>84</v>
      </c>
      <c r="B85" s="4"/>
      <c r="C85" s="41"/>
      <c r="D85" s="2"/>
      <c r="E85" s="43"/>
      <c r="F85" s="38"/>
      <c r="G85" s="43"/>
      <c r="H85" s="37"/>
      <c r="I85" s="1" t="str">
        <f t="shared" si="5"/>
        <v/>
      </c>
      <c r="J85" s="53" t="str">
        <f t="shared" si="6"/>
        <v/>
      </c>
      <c r="K85" s="54" t="str">
        <f>IFERROR(J85*FTE!$F$3,"")</f>
        <v/>
      </c>
      <c r="L85" s="5"/>
    </row>
    <row r="86" spans="1:12" x14ac:dyDescent="0.35">
      <c r="A86" s="9">
        <v>85</v>
      </c>
      <c r="B86" s="4"/>
      <c r="C86" s="41"/>
      <c r="D86" s="2"/>
      <c r="E86" s="43"/>
      <c r="F86" s="38"/>
      <c r="G86" s="43"/>
      <c r="H86" s="37"/>
      <c r="I86" s="1" t="str">
        <f t="shared" si="5"/>
        <v/>
      </c>
      <c r="J86" s="53" t="str">
        <f t="shared" si="6"/>
        <v/>
      </c>
      <c r="K86" s="54" t="str">
        <f>IFERROR(J86*FTE!$F$3,"")</f>
        <v/>
      </c>
      <c r="L86" s="5"/>
    </row>
    <row r="87" spans="1:12" x14ac:dyDescent="0.35">
      <c r="A87" s="9">
        <v>86</v>
      </c>
      <c r="B87" s="4"/>
      <c r="C87" s="41"/>
      <c r="D87" s="2"/>
      <c r="E87" s="43"/>
      <c r="F87" s="38"/>
      <c r="G87" s="43"/>
      <c r="H87" s="37"/>
      <c r="I87" s="1" t="str">
        <f t="shared" si="5"/>
        <v/>
      </c>
      <c r="J87" s="53" t="str">
        <f t="shared" si="6"/>
        <v/>
      </c>
      <c r="K87" s="54" t="str">
        <f>IFERROR(J87*FTE!$F$3,"")</f>
        <v/>
      </c>
      <c r="L87" s="5"/>
    </row>
    <row r="88" spans="1:12" x14ac:dyDescent="0.35">
      <c r="A88" s="9">
        <v>87</v>
      </c>
      <c r="B88" s="4"/>
      <c r="C88" s="41"/>
      <c r="D88" s="2"/>
      <c r="E88" s="43"/>
      <c r="F88" s="38"/>
      <c r="G88" s="43"/>
      <c r="H88" s="37"/>
      <c r="I88" s="1" t="str">
        <f t="shared" si="5"/>
        <v/>
      </c>
      <c r="J88" s="53" t="str">
        <f t="shared" si="6"/>
        <v/>
      </c>
      <c r="K88" s="54" t="str">
        <f>IFERROR(J88*FTE!$F$3,"")</f>
        <v/>
      </c>
      <c r="L88" s="5"/>
    </row>
    <row r="89" spans="1:12" x14ac:dyDescent="0.35">
      <c r="A89" s="9">
        <v>88</v>
      </c>
      <c r="B89" s="3"/>
      <c r="C89" s="41"/>
      <c r="D89" s="2"/>
      <c r="E89" s="43"/>
      <c r="F89" s="38"/>
      <c r="G89" s="43"/>
      <c r="H89" s="38"/>
      <c r="I89" s="1"/>
      <c r="J89" s="53" t="str">
        <f t="shared" si="6"/>
        <v/>
      </c>
      <c r="K89" s="54" t="str">
        <f>IFERROR(J89*FTE!$F$3,"")</f>
        <v/>
      </c>
      <c r="L89" s="5"/>
    </row>
    <row r="90" spans="1:12" x14ac:dyDescent="0.35">
      <c r="A90" s="9">
        <v>89</v>
      </c>
      <c r="B90" s="4"/>
      <c r="C90" s="41"/>
      <c r="D90" s="2"/>
      <c r="E90" s="43"/>
      <c r="F90" s="38"/>
      <c r="G90" s="43"/>
      <c r="H90" s="37"/>
      <c r="I90" s="1"/>
      <c r="J90" s="53" t="str">
        <f t="shared" si="6"/>
        <v/>
      </c>
      <c r="K90" s="54" t="str">
        <f>IFERROR(J90*FTE!$F$3,"")</f>
        <v/>
      </c>
      <c r="L90" s="5"/>
    </row>
    <row r="91" spans="1:12" x14ac:dyDescent="0.35">
      <c r="A91" s="9">
        <v>90</v>
      </c>
      <c r="B91" s="4"/>
      <c r="C91" s="41"/>
      <c r="D91" s="2"/>
      <c r="E91" s="43"/>
      <c r="F91" s="38"/>
      <c r="G91" s="43"/>
      <c r="H91" s="37"/>
      <c r="I91" s="1"/>
      <c r="J91" s="53" t="str">
        <f t="shared" si="6"/>
        <v/>
      </c>
      <c r="K91" s="54" t="str">
        <f>IFERROR(J91*FTE!$F$3,"")</f>
        <v/>
      </c>
      <c r="L91" s="5"/>
    </row>
    <row r="92" spans="1:12" x14ac:dyDescent="0.35">
      <c r="A92" s="9">
        <v>91</v>
      </c>
      <c r="B92" s="4"/>
      <c r="C92" s="41"/>
      <c r="D92" s="2"/>
      <c r="E92" s="43"/>
      <c r="F92" s="38"/>
      <c r="G92" s="43"/>
      <c r="H92" s="37"/>
      <c r="I92" s="1"/>
      <c r="J92" s="53" t="str">
        <f t="shared" si="6"/>
        <v/>
      </c>
      <c r="K92" s="54" t="str">
        <f>IFERROR(J92*FTE!$F$3,"")</f>
        <v/>
      </c>
      <c r="L92" s="5"/>
    </row>
    <row r="93" spans="1:12" x14ac:dyDescent="0.35">
      <c r="A93" s="9">
        <v>92</v>
      </c>
      <c r="B93" s="4"/>
      <c r="C93" s="41"/>
      <c r="D93" s="2"/>
      <c r="E93" s="43"/>
      <c r="F93" s="38"/>
      <c r="G93" s="43"/>
      <c r="H93" s="37"/>
      <c r="I93" s="1"/>
      <c r="J93" s="53" t="str">
        <f t="shared" si="6"/>
        <v/>
      </c>
      <c r="K93" s="54" t="str">
        <f>IFERROR(J93*FTE!$F$3,"")</f>
        <v/>
      </c>
      <c r="L93" s="5"/>
    </row>
    <row r="94" spans="1:12" x14ac:dyDescent="0.35">
      <c r="A94" s="9">
        <v>93</v>
      </c>
      <c r="B94" s="4"/>
      <c r="C94" s="41"/>
      <c r="D94" s="2"/>
      <c r="E94" s="43"/>
      <c r="F94" s="38"/>
      <c r="G94" s="43"/>
      <c r="H94" s="37"/>
      <c r="I94" s="1" t="str">
        <f t="shared" ref="I94:I101" si="7">IFERROR(VLOOKUP(H94&amp;D94,FTE,4,FALSE),"")</f>
        <v/>
      </c>
      <c r="J94" s="53" t="str">
        <f t="shared" si="6"/>
        <v/>
      </c>
      <c r="K94" s="54" t="str">
        <f>IFERROR(J94*FTE!$F$3,"")</f>
        <v/>
      </c>
      <c r="L94" s="5"/>
    </row>
    <row r="95" spans="1:12" x14ac:dyDescent="0.35">
      <c r="A95" s="9">
        <v>94</v>
      </c>
      <c r="B95" s="4"/>
      <c r="C95" s="41"/>
      <c r="D95" s="2"/>
      <c r="E95" s="43"/>
      <c r="F95" s="38"/>
      <c r="G95" s="43"/>
      <c r="H95" s="37"/>
      <c r="I95" s="1" t="str">
        <f t="shared" si="7"/>
        <v/>
      </c>
      <c r="J95" s="53" t="str">
        <f t="shared" si="6"/>
        <v/>
      </c>
      <c r="K95" s="54" t="str">
        <f>IFERROR(J95*FTE!$F$3,"")</f>
        <v/>
      </c>
      <c r="L95" s="5"/>
    </row>
    <row r="96" spans="1:12" x14ac:dyDescent="0.35">
      <c r="A96" s="9">
        <v>95</v>
      </c>
      <c r="B96" s="4"/>
      <c r="C96" s="41"/>
      <c r="D96" s="2"/>
      <c r="E96" s="43"/>
      <c r="F96" s="38"/>
      <c r="G96" s="43"/>
      <c r="H96" s="37"/>
      <c r="I96" s="1" t="str">
        <f t="shared" si="7"/>
        <v/>
      </c>
      <c r="J96" s="53" t="str">
        <f t="shared" si="6"/>
        <v/>
      </c>
      <c r="K96" s="54" t="str">
        <f>IFERROR(J96*FTE!$F$3,"")</f>
        <v/>
      </c>
      <c r="L96" s="5"/>
    </row>
    <row r="97" spans="1:11" x14ac:dyDescent="0.35">
      <c r="A97" s="9">
        <v>96</v>
      </c>
      <c r="B97" s="4"/>
      <c r="C97" s="41"/>
      <c r="D97" s="2"/>
      <c r="E97" s="43"/>
      <c r="F97" s="38"/>
      <c r="G97" s="43"/>
      <c r="H97" s="37"/>
      <c r="I97" s="1" t="str">
        <f t="shared" si="7"/>
        <v/>
      </c>
      <c r="J97" s="53" t="str">
        <f t="shared" si="6"/>
        <v/>
      </c>
      <c r="K97" s="54" t="str">
        <f>IFERROR(J97*FTE!$F$3,"")</f>
        <v/>
      </c>
    </row>
    <row r="98" spans="1:11" x14ac:dyDescent="0.35">
      <c r="A98" s="9">
        <v>97</v>
      </c>
      <c r="B98" s="4"/>
      <c r="C98" s="41"/>
      <c r="D98" s="2"/>
      <c r="E98" s="43"/>
      <c r="F98" s="38"/>
      <c r="G98" s="43"/>
      <c r="H98" s="37"/>
      <c r="I98" s="1" t="str">
        <f t="shared" si="7"/>
        <v/>
      </c>
      <c r="J98" s="53" t="str">
        <f t="shared" si="6"/>
        <v/>
      </c>
      <c r="K98" s="54" t="str">
        <f>IFERROR(J98*FTE!$F$3,"")</f>
        <v/>
      </c>
    </row>
    <row r="99" spans="1:11" x14ac:dyDescent="0.35">
      <c r="A99" s="9">
        <v>98</v>
      </c>
      <c r="B99" s="4"/>
      <c r="C99" s="41"/>
      <c r="D99" s="2"/>
      <c r="E99" s="43"/>
      <c r="F99" s="38"/>
      <c r="G99" s="43"/>
      <c r="H99" s="37"/>
      <c r="I99" s="1" t="str">
        <f t="shared" si="7"/>
        <v/>
      </c>
      <c r="J99" s="53" t="str">
        <f t="shared" si="6"/>
        <v/>
      </c>
      <c r="K99" s="54" t="str">
        <f>IFERROR(J99*FTE!$F$3,"")</f>
        <v/>
      </c>
    </row>
    <row r="100" spans="1:11" x14ac:dyDescent="0.35">
      <c r="A100" s="9">
        <v>99</v>
      </c>
      <c r="B100" s="4"/>
      <c r="C100" s="41"/>
      <c r="D100" s="2"/>
      <c r="E100" s="43"/>
      <c r="F100" s="38"/>
      <c r="G100" s="43"/>
      <c r="H100" s="37"/>
      <c r="I100" s="1" t="str">
        <f t="shared" si="7"/>
        <v/>
      </c>
      <c r="J100" s="53" t="str">
        <f t="shared" si="6"/>
        <v/>
      </c>
      <c r="K100" s="54" t="str">
        <f>IFERROR(J100*FTE!$F$3,"")</f>
        <v/>
      </c>
    </row>
    <row r="101" spans="1:11" x14ac:dyDescent="0.35">
      <c r="A101" s="9">
        <v>100</v>
      </c>
      <c r="B101" s="4"/>
      <c r="C101" s="41"/>
      <c r="D101" s="2"/>
      <c r="E101" s="43"/>
      <c r="F101" s="38"/>
      <c r="G101" s="43"/>
      <c r="H101" s="37"/>
      <c r="I101" s="1" t="str">
        <f t="shared" si="7"/>
        <v/>
      </c>
      <c r="J101" s="53" t="str">
        <f t="shared" si="6"/>
        <v/>
      </c>
      <c r="K101" s="54" t="str">
        <f>IFERROR(J101*FTE!$F$3,"")</f>
        <v/>
      </c>
    </row>
  </sheetData>
  <mergeCells count="2">
    <mergeCell ref="M1:N1"/>
    <mergeCell ref="M2:N2"/>
  </mergeCells>
  <dataValidations count="5">
    <dataValidation operator="greaterThan" allowBlank="1" errorTitle="ERROR EN EL VOLUMEN" error="Ha ingresado un volumen de actividad erróneo." promptTitle="VOLUMEN  DE LA ACTIVIDAD" prompt="Ingresar el número de veces que realiza la actividad en la frecuencia señalada anteriormente." sqref="F2:F101" xr:uid="{00000000-0002-0000-0300-000004000000}"/>
    <dataValidation type="whole" operator="greaterThan" allowBlank="1" showInputMessage="1" showErrorMessage="1" errorTitle="ERROR EN EL VOLUMEN" error="Ha ingresado un volumen de actividad erróneo." promptTitle="VOLUMEN  DE LA ACTIVIDAD" prompt="Ingresar el número de veces que realiza la actividad en la frecuencia señalada anteriormente." sqref="E2:E101" xr:uid="{00000000-0002-0000-0300-000003000000}">
      <formula1>0</formula1>
    </dataValidation>
    <dataValidation type="list" allowBlank="1" showInputMessage="1" showErrorMessage="1" errorTitle="ERROR EN LA ESCALA DE FRECUENCIA" error="No ha seleccionado una de las opciones preestablecidas" promptTitle="ESCALA DE FRECUENCIA" prompt="Seleccionar una de las escalas mostradas en la lista" sqref="D2:D101" xr:uid="{00000000-0002-0000-0300-000002000000}">
      <formula1>"horas,días,semanas,meses,años"</formula1>
    </dataValidation>
    <dataValidation type="list" allowBlank="1" showInputMessage="1" showErrorMessage="1" errorTitle="ERROR EN LA ESCALA DE FRECUENCIA" error="No ha seleccionado una de las opciones preestablecidas" promptTitle="ESCALA DE FRECUENCIA" prompt="Seleccionar una de las escalas mostradas en la lista" sqref="H2:H101" xr:uid="{00000000-0002-0000-0300-000001000000}">
      <formula1>"minutos,horas,días,semanas,meses,años"</formula1>
    </dataValidation>
    <dataValidation operator="greaterThan" allowBlank="1" showInputMessage="1" showErrorMessage="1" errorTitle="ERROR EN EL VOLUMEN" error="Ha ingresado un volumen de actividad erróneo." promptTitle="VOLUMEN  DE LA ACTIVIDAD" prompt="Ingresar el número de veces que realiza la actividad en la frecuencia señalada anteriormente." sqref="F102:F1048576" xr:uid="{00000000-0002-0000-0300-000000000000}"/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FTE</vt:lpstr>
      <vt:lpstr>Carga</vt:lpstr>
      <vt:lpstr>FTE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Patty</dc:creator>
  <cp:lastModifiedBy>CHIRIBOGA CASTRO PATRICIA INES</cp:lastModifiedBy>
  <dcterms:created xsi:type="dcterms:W3CDTF">2022-03-12T23:55:19Z</dcterms:created>
  <dcterms:modified xsi:type="dcterms:W3CDTF">2023-09-19T20:44:59Z</dcterms:modified>
</cp:coreProperties>
</file>