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07 Módulo Remuneraciones y beneficios (Nómina)\Ejemplo Método de puntos\"/>
    </mc:Choice>
  </mc:AlternateContent>
  <xr:revisionPtr revIDLastSave="0" documentId="13_ncr:1_{876C4867-070B-424D-AAB0-4EB5A19604D4}" xr6:coauthVersionLast="47" xr6:coauthVersionMax="47" xr10:uidLastSave="{00000000-0000-0000-0000-000000000000}"/>
  <bookViews>
    <workbookView xWindow="-110" yWindow="-110" windowWidth="19420" windowHeight="10300" xr2:uid="{AFE4044F-6106-4901-861A-50E959BC07AB}"/>
  </bookViews>
  <sheets>
    <sheet name="Factores valoración" sheetId="3" r:id="rId1"/>
    <sheet name="Gradación y ponderación" sheetId="2" r:id="rId2"/>
    <sheet name="Método de pun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F31" i="1"/>
  <c r="D10" i="3"/>
  <c r="K23" i="1" l="1"/>
  <c r="H20" i="1"/>
  <c r="H23" i="1"/>
  <c r="G21" i="1"/>
  <c r="G22" i="1"/>
  <c r="K20" i="1"/>
  <c r="K17" i="1"/>
  <c r="K12" i="1"/>
  <c r="K8" i="1"/>
  <c r="G19" i="1"/>
  <c r="H17" i="1"/>
  <c r="H12" i="1"/>
  <c r="H8" i="1"/>
  <c r="G9" i="1"/>
  <c r="G10" i="1"/>
  <c r="G11" i="1"/>
  <c r="G13" i="1"/>
  <c r="G14" i="1"/>
  <c r="G15" i="1"/>
  <c r="G16" i="1"/>
  <c r="G18" i="1"/>
  <c r="G7" i="1"/>
  <c r="G6" i="1"/>
  <c r="G23" i="1" l="1"/>
  <c r="G20" i="1"/>
  <c r="L18" i="1" s="1"/>
  <c r="M19" i="1" s="1"/>
  <c r="G17" i="1"/>
  <c r="L13" i="1" s="1"/>
  <c r="G8" i="1"/>
  <c r="I7" i="1" s="1"/>
  <c r="J7" i="1" s="1"/>
  <c r="G12" i="1"/>
  <c r="I9" i="1" s="1"/>
  <c r="M18" i="1" l="1"/>
  <c r="L9" i="1"/>
  <c r="M10" i="1" s="1"/>
  <c r="M14" i="1"/>
  <c r="M13" i="1"/>
  <c r="M16" i="1"/>
  <c r="M15" i="1"/>
  <c r="I21" i="1"/>
  <c r="J21" i="1" s="1"/>
  <c r="L21" i="1"/>
  <c r="I13" i="1"/>
  <c r="J13" i="1" s="1"/>
  <c r="L7" i="1"/>
  <c r="M7" i="1" s="1"/>
  <c r="J10" i="1"/>
  <c r="J11" i="1"/>
  <c r="J9" i="1"/>
  <c r="J19" i="1" l="1"/>
  <c r="M9" i="1"/>
  <c r="M11" i="1"/>
  <c r="J22" i="1"/>
  <c r="J14" i="1"/>
  <c r="J16" i="1"/>
  <c r="J15" i="1"/>
  <c r="M22" i="1"/>
  <c r="M21" i="1"/>
</calcChain>
</file>

<file path=xl/sharedStrings.xml><?xml version="1.0" encoding="utf-8"?>
<sst xmlns="http://schemas.openxmlformats.org/spreadsheetml/2006/main" count="92" uniqueCount="77">
  <si>
    <t>VALORACIÓN DE CARGOS - MÉTODO DE PUNTOS</t>
  </si>
  <si>
    <t>No.</t>
  </si>
  <si>
    <t>Experiencia requerida</t>
  </si>
  <si>
    <t>Educación formal</t>
  </si>
  <si>
    <t>Consecuencias de errores</t>
  </si>
  <si>
    <t>FACTORES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</si>
  <si>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</si>
  <si>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</si>
  <si>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</si>
  <si>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</si>
  <si>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</si>
  <si>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</si>
  <si>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</si>
  <si>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</si>
  <si>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</si>
  <si>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</si>
  <si>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CARGO</t>
  </si>
  <si>
    <t>Gerente General</t>
  </si>
  <si>
    <t>Gerente de Investigación</t>
  </si>
  <si>
    <t>Gerente Comercial</t>
  </si>
  <si>
    <t>Gerente de RR.HH.</t>
  </si>
  <si>
    <t>Contador General</t>
  </si>
  <si>
    <t>Jefe de Sistemas</t>
  </si>
  <si>
    <t>Jefe Administrativo</t>
  </si>
  <si>
    <t>Asistente Administrativo</t>
  </si>
  <si>
    <t>Auxiliar de Servicios Generales</t>
  </si>
  <si>
    <t>Grado</t>
  </si>
  <si>
    <t>Ponderación</t>
  </si>
  <si>
    <t>Primaria</t>
  </si>
  <si>
    <t>Secundaria no completa</t>
  </si>
  <si>
    <t>Bachiller / Bachiller técnico</t>
  </si>
  <si>
    <t>Técnico superior / Tecnólogo superior / Universidad no completa</t>
  </si>
  <si>
    <t>Título de tercer nivel (Título profesional universitario)</t>
  </si>
  <si>
    <t>Título de cuarto nivel (Especialización, Maestría, Doctorado)</t>
  </si>
  <si>
    <t xml:space="preserve">De 0 a 6 meses </t>
  </si>
  <si>
    <t>De 1 a 3 años</t>
  </si>
  <si>
    <t>De 3 a 5 años</t>
  </si>
  <si>
    <t>De 6 meses a 1 año</t>
  </si>
  <si>
    <t>Consecuencia de error</t>
  </si>
  <si>
    <t>VALOR POR PUNTO</t>
  </si>
  <si>
    <t>TOTAL PUNTOS</t>
  </si>
  <si>
    <t>Total</t>
  </si>
  <si>
    <t>11.</t>
  </si>
  <si>
    <t>12.</t>
  </si>
  <si>
    <t>Mensajero</t>
  </si>
  <si>
    <t>Asistente de RR.HH.</t>
  </si>
  <si>
    <t>EQUIDAD INTERNA</t>
  </si>
  <si>
    <t>COMPETITIVIDAD EXTERNA</t>
  </si>
  <si>
    <t>SUELDOS EMPRESA</t>
  </si>
  <si>
    <t>SUELDO INTERNO IDEAL</t>
  </si>
  <si>
    <t>SUELDO EXTERNO IDEAL</t>
  </si>
  <si>
    <t>SUELDOS MERCADO</t>
  </si>
  <si>
    <t>Jefe de Laboratorio</t>
  </si>
  <si>
    <t>NIVEL</t>
  </si>
  <si>
    <t xml:space="preserve">Ejecutivo </t>
  </si>
  <si>
    <t>Gerencia</t>
  </si>
  <si>
    <t>Jefatura</t>
  </si>
  <si>
    <t>Asistente</t>
  </si>
  <si>
    <t>Servicios Generales</t>
  </si>
  <si>
    <r>
      <rPr>
        <u/>
        <sz val="9"/>
        <color theme="1"/>
        <rFont val="Arial"/>
        <family val="2"/>
      </rPr>
      <t>Consecuencias leves</t>
    </r>
    <r>
      <rPr>
        <sz val="9"/>
        <color theme="1"/>
        <rFont val="Arial"/>
        <family val="2"/>
      </rPr>
      <t>: Se refiere a errores que tienen consecuencias menores, como pequeños errores en documentos o tareas que se pueden corregir rápidamente sin causar daños importantes.</t>
    </r>
  </si>
  <si>
    <r>
      <rPr>
        <u/>
        <sz val="9"/>
        <color theme="1"/>
        <rFont val="Arial"/>
        <family val="2"/>
      </rPr>
      <t>Consecuencias moderadas</t>
    </r>
    <r>
      <rPr>
        <sz val="9"/>
        <color theme="1"/>
        <rFont val="Arial"/>
        <family val="2"/>
      </rPr>
      <t>: Se refiere a errores que tienen consecuencias más significativas, como el retraso en la entrega de un proyecto o la necesidad de retrabajar una tarea importante. Estos errores pueden causar cierta pérdida de tiempo y recursos.</t>
    </r>
  </si>
  <si>
    <r>
      <rPr>
        <u/>
        <sz val="9"/>
        <color theme="1"/>
        <rFont val="Arial"/>
        <family val="2"/>
      </rPr>
      <t>Consecuencias importantes</t>
    </r>
    <r>
      <rPr>
        <sz val="9"/>
        <color theme="1"/>
        <rFont val="Arial"/>
        <family val="2"/>
      </rPr>
      <t>: Se refiere a errores que tienen consecuencias significativas, como la pérdida de un contrato importante o un daño importante a la reputación de la organización. Estos errores pueden tener un impacto significativo en la empresa.</t>
    </r>
  </si>
  <si>
    <r>
      <rPr>
        <u/>
        <sz val="9"/>
        <color theme="1"/>
        <rFont val="Arial"/>
        <family val="2"/>
      </rPr>
      <t>Consecuencias graves</t>
    </r>
    <r>
      <rPr>
        <sz val="9"/>
        <color theme="1"/>
        <rFont val="Arial"/>
        <family val="2"/>
      </rPr>
      <t>: Se refiere a errores que tienen consecuencias graves, como daño a la salud o seguridad de los empleados o clientes, o la violación de leyes o regulaciones importantes. Estos errores pueden tener consecuencias legales o financieras significativas para la organización.</t>
    </r>
  </si>
  <si>
    <r>
      <rPr>
        <u/>
        <sz val="9"/>
        <color theme="1"/>
        <rFont val="Arial"/>
        <family val="2"/>
      </rPr>
      <t>Consecuencias críticas</t>
    </r>
    <r>
      <rPr>
        <sz val="9"/>
        <color theme="1"/>
        <rFont val="Arial"/>
        <family val="2"/>
      </rPr>
      <t>: Se refiere a errores que tienen consecuencias críticas, como accidentes mortales, fallos catastróficos en sistemas críticos, o la pérdida de información sensible. Estos errores pueden tener un impacto extremadamente negativo en la organización y su capacidad para operar.</t>
    </r>
  </si>
  <si>
    <t>Mas de 5 años</t>
  </si>
  <si>
    <r>
      <t xml:space="preserve">1. </t>
    </r>
    <r>
      <rPr>
        <b/>
        <u/>
        <sz val="9"/>
        <color theme="0"/>
        <rFont val="Arial"/>
        <family val="2"/>
      </rPr>
      <t>EDUCACIÓN FORMAL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 xml:space="preserve">Es el nivel de formación académica requerida para ocupar el cargo y que está registrado en los entes reguladores. </t>
    </r>
  </si>
  <si>
    <r>
      <t xml:space="preserve">2. </t>
    </r>
    <r>
      <rPr>
        <b/>
        <u/>
        <sz val="9"/>
        <color theme="0"/>
        <rFont val="Arial"/>
        <family val="2"/>
      </rPr>
      <t>EXPERIENCIA REQUERIDA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>Es la experiencia laboral adquirida en un período de tiempo, en el cual ocupó posiciones o desempeñó actividades similares al cargo en cuestión.</t>
    </r>
  </si>
  <si>
    <t>OBSERVACIONES</t>
  </si>
  <si>
    <t>SUELDO A INCREMENTAR</t>
  </si>
  <si>
    <t>se mantiene el mismo sueldo</t>
  </si>
  <si>
    <t>FACTORES DE VALORACIÓN</t>
  </si>
  <si>
    <t xml:space="preserve">Factores </t>
  </si>
  <si>
    <t>GRADACIÓN DE FACTORES Y PONDERACIÓN</t>
  </si>
  <si>
    <r>
      <t xml:space="preserve">3. </t>
    </r>
    <r>
      <rPr>
        <b/>
        <u/>
        <sz val="9"/>
        <color theme="0"/>
        <rFont val="Arial"/>
        <family val="2"/>
      </rPr>
      <t>CONSECUENCIA DE ERROR</t>
    </r>
    <r>
      <rPr>
        <b/>
        <sz val="9"/>
        <color theme="0"/>
        <rFont val="Arial"/>
        <family val="2"/>
      </rPr>
      <t xml:space="preserve">: </t>
    </r>
    <r>
      <rPr>
        <sz val="9"/>
        <color theme="0"/>
        <rFont val="Arial"/>
        <family val="2"/>
      </rPr>
      <t>Determina que tan graves son las consecuencias por un incorrecto desempeño o por no ejecutar una actividad.</t>
    </r>
  </si>
  <si>
    <t>300 puntos</t>
  </si>
  <si>
    <t>350 puntos</t>
  </si>
  <si>
    <t>SBU $470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</si>
</sst>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  <font>
      <u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2" fontId="3" fillId="7" borderId="5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" fontId="4" fillId="8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3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A50021"/>
      <color rgb="FFCC3300"/>
      <color rgb="FF663300"/>
      <color rgb="FFFF9933"/>
      <color rgb="FFFF5050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A937-9B52-4571-84FA-2F0B6B418CAD}">
  <dimension ref="C2:I10"/>
  <sheetViews>
    <sheetView showGridLines="0" tabSelected="1" zoomScaleNormal="100" workbookViewId="0">
      <selection activeCell="D9" sqref="D9"/>
    </sheetView>
  </sheetViews>
  <sheetFormatPr baseColWidth="10" defaultRowHeight="12.5" x14ac:dyDescent="0.25"/>
  <cols>
    <col min="1" max="1" width="10.90625" style="1"/>
    <col min="2" max="2" width="10.90625" style="1" customWidth="1"/>
    <col min="3" max="3" width="20.54296875" style="1" customWidth="1"/>
    <col min="4" max="4" width="12.7265625" style="1" customWidth="1"/>
    <col min="5" max="16384" width="10.90625" style="1"/>
  </cols>
  <sheetData>
    <row r="2" spans="3:9" ht="13" x14ac:dyDescent="0.3">
      <c r="C2" s="33" t="s">
        <v>70</v>
      </c>
      <c r="D2" s="33"/>
      <c r="E2" s="30"/>
      <c r="F2" s="30"/>
      <c r="G2" s="30"/>
      <c r="H2" s="30"/>
      <c r="I2" s="30"/>
    </row>
    <row r="6" spans="3:9" ht="20" customHeight="1" x14ac:dyDescent="0.25">
      <c r="C6" s="12" t="s">
        <v>71</v>
      </c>
      <c r="D6" s="12" t="s">
        <v>27</v>
      </c>
    </row>
    <row r="7" spans="3:9" ht="20" customHeight="1" x14ac:dyDescent="0.25">
      <c r="C7" s="6" t="s">
        <v>3</v>
      </c>
      <c r="D7" s="32">
        <v>300</v>
      </c>
    </row>
    <row r="8" spans="3:9" ht="20" customHeight="1" x14ac:dyDescent="0.25">
      <c r="C8" s="6" t="s">
        <v>2</v>
      </c>
      <c r="D8" s="32">
        <v>350</v>
      </c>
    </row>
    <row r="9" spans="3:9" ht="20" customHeight="1" x14ac:dyDescent="0.25">
      <c r="C9" s="6" t="s">
        <v>38</v>
      </c>
      <c r="D9" s="32">
        <v>350</v>
      </c>
    </row>
    <row r="10" spans="3:9" ht="20" customHeight="1" x14ac:dyDescent="0.25">
      <c r="C10" s="29" t="s">
        <v>41</v>
      </c>
      <c r="D10" s="31">
        <f>SUM(D7:D9)</f>
        <v>1000</v>
      </c>
    </row>
  </sheetData>
  <mergeCells count="1">
    <mergeCell ref="C2:D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9F80-88E1-4FD3-9730-5C1964CAC4E2}">
  <dimension ref="A2:C32"/>
  <sheetViews>
    <sheetView showGridLines="0" zoomScaleNormal="100" workbookViewId="0">
      <selection activeCell="B28" sqref="B28"/>
    </sheetView>
  </sheetViews>
  <sheetFormatPr baseColWidth="10" defaultRowHeight="11.5" x14ac:dyDescent="0.25"/>
  <cols>
    <col min="1" max="1" width="7.36328125" style="2" customWidth="1"/>
    <col min="2" max="2" width="88" style="2" customWidth="1"/>
    <col min="3" max="16384" width="10.90625" style="2"/>
  </cols>
  <sheetData>
    <row r="2" spans="1:3" ht="13" x14ac:dyDescent="0.3">
      <c r="A2" s="33" t="s">
        <v>72</v>
      </c>
      <c r="B2" s="33"/>
      <c r="C2" s="33"/>
    </row>
    <row r="3" spans="1:3" x14ac:dyDescent="0.25">
      <c r="A3" s="11"/>
    </row>
    <row r="4" spans="1:3" x14ac:dyDescent="0.25">
      <c r="A4" s="11"/>
    </row>
    <row r="5" spans="1:3" ht="30" customHeight="1" x14ac:dyDescent="0.25">
      <c r="A5" s="35" t="s">
        <v>65</v>
      </c>
      <c r="B5" s="36"/>
      <c r="C5" s="12" t="s">
        <v>74</v>
      </c>
    </row>
    <row r="6" spans="1:3" x14ac:dyDescent="0.25">
      <c r="A6" s="10" t="s">
        <v>26</v>
      </c>
      <c r="B6" s="10" t="s">
        <v>3</v>
      </c>
      <c r="C6" s="10" t="s">
        <v>27</v>
      </c>
    </row>
    <row r="7" spans="1:3" s="9" customFormat="1" ht="15" customHeight="1" x14ac:dyDescent="0.35">
      <c r="A7" s="5">
        <v>1</v>
      </c>
      <c r="B7" s="6" t="s">
        <v>28</v>
      </c>
      <c r="C7" s="5">
        <v>50</v>
      </c>
    </row>
    <row r="8" spans="1:3" s="9" customFormat="1" ht="15" customHeight="1" x14ac:dyDescent="0.35">
      <c r="A8" s="5">
        <v>2</v>
      </c>
      <c r="B8" s="6" t="s">
        <v>29</v>
      </c>
      <c r="C8" s="5">
        <v>100</v>
      </c>
    </row>
    <row r="9" spans="1:3" s="9" customFormat="1" ht="15" customHeight="1" x14ac:dyDescent="0.35">
      <c r="A9" s="5">
        <v>3</v>
      </c>
      <c r="B9" s="6" t="s">
        <v>30</v>
      </c>
      <c r="C9" s="5">
        <v>150</v>
      </c>
    </row>
    <row r="10" spans="1:3" s="9" customFormat="1" ht="15" customHeight="1" x14ac:dyDescent="0.35">
      <c r="A10" s="5">
        <v>4</v>
      </c>
      <c r="B10" s="6" t="s">
        <v>31</v>
      </c>
      <c r="C10" s="5">
        <v>200</v>
      </c>
    </row>
    <row r="11" spans="1:3" s="9" customFormat="1" ht="15" customHeight="1" x14ac:dyDescent="0.35">
      <c r="A11" s="5">
        <v>5</v>
      </c>
      <c r="B11" s="6" t="s">
        <v>32</v>
      </c>
      <c r="C11" s="5">
        <v>250</v>
      </c>
    </row>
    <row r="12" spans="1:3" s="9" customFormat="1" ht="15" customHeight="1" x14ac:dyDescent="0.35">
      <c r="A12" s="5">
        <v>6</v>
      </c>
      <c r="B12" s="6" t="s">
        <v>33</v>
      </c>
      <c r="C12" s="5">
        <v>300</v>
      </c>
    </row>
    <row r="16" spans="1:3" ht="30" customHeight="1" x14ac:dyDescent="0.25">
      <c r="A16" s="35" t="s">
        <v>66</v>
      </c>
      <c r="B16" s="36"/>
      <c r="C16" s="12" t="s">
        <v>75</v>
      </c>
    </row>
    <row r="17" spans="1:3" x14ac:dyDescent="0.25">
      <c r="A17" s="10" t="s">
        <v>26</v>
      </c>
      <c r="B17" s="10" t="s">
        <v>2</v>
      </c>
      <c r="C17" s="10" t="s">
        <v>27</v>
      </c>
    </row>
    <row r="18" spans="1:3" s="9" customFormat="1" ht="15" customHeight="1" x14ac:dyDescent="0.35">
      <c r="A18" s="5">
        <v>1</v>
      </c>
      <c r="B18" s="6" t="s">
        <v>34</v>
      </c>
      <c r="C18" s="5">
        <v>70</v>
      </c>
    </row>
    <row r="19" spans="1:3" s="9" customFormat="1" ht="15" customHeight="1" x14ac:dyDescent="0.35">
      <c r="A19" s="5">
        <v>2</v>
      </c>
      <c r="B19" s="6" t="s">
        <v>37</v>
      </c>
      <c r="C19" s="5">
        <v>140</v>
      </c>
    </row>
    <row r="20" spans="1:3" s="9" customFormat="1" ht="15" customHeight="1" x14ac:dyDescent="0.35">
      <c r="A20" s="5">
        <v>3</v>
      </c>
      <c r="B20" s="6" t="s">
        <v>35</v>
      </c>
      <c r="C20" s="5">
        <v>210</v>
      </c>
    </row>
    <row r="21" spans="1:3" s="9" customFormat="1" ht="15" customHeight="1" x14ac:dyDescent="0.35">
      <c r="A21" s="5">
        <v>4</v>
      </c>
      <c r="B21" s="6" t="s">
        <v>36</v>
      </c>
      <c r="C21" s="5">
        <v>280</v>
      </c>
    </row>
    <row r="22" spans="1:3" s="9" customFormat="1" ht="15" customHeight="1" x14ac:dyDescent="0.35">
      <c r="A22" s="5">
        <v>5</v>
      </c>
      <c r="B22" s="6" t="s">
        <v>64</v>
      </c>
      <c r="C22" s="5">
        <v>350</v>
      </c>
    </row>
    <row r="26" spans="1:3" ht="31.5" customHeight="1" x14ac:dyDescent="0.25">
      <c r="A26" s="34" t="s">
        <v>73</v>
      </c>
      <c r="B26" s="34"/>
      <c r="C26" s="12" t="s">
        <v>75</v>
      </c>
    </row>
    <row r="27" spans="1:3" x14ac:dyDescent="0.25">
      <c r="A27" s="10" t="s">
        <v>26</v>
      </c>
      <c r="B27" s="10" t="s">
        <v>4</v>
      </c>
      <c r="C27" s="10" t="s">
        <v>27</v>
      </c>
    </row>
    <row r="28" spans="1:3" ht="43" customHeight="1" x14ac:dyDescent="0.25">
      <c r="A28" s="5">
        <v>1</v>
      </c>
      <c r="B28" s="13" t="s">
        <v>59</v>
      </c>
      <c r="C28" s="5">
        <v>70</v>
      </c>
    </row>
    <row r="29" spans="1:3" ht="43" customHeight="1" x14ac:dyDescent="0.25">
      <c r="A29" s="5">
        <v>2</v>
      </c>
      <c r="B29" s="13" t="s">
        <v>60</v>
      </c>
      <c r="C29" s="5">
        <v>140</v>
      </c>
    </row>
    <row r="30" spans="1:3" ht="43" customHeight="1" x14ac:dyDescent="0.25">
      <c r="A30" s="5">
        <v>3</v>
      </c>
      <c r="B30" s="13" t="s">
        <v>61</v>
      </c>
      <c r="C30" s="5">
        <v>210</v>
      </c>
    </row>
    <row r="31" spans="1:3" ht="43" customHeight="1" x14ac:dyDescent="0.25">
      <c r="A31" s="5">
        <v>4</v>
      </c>
      <c r="B31" s="13" t="s">
        <v>62</v>
      </c>
      <c r="C31" s="5">
        <v>280</v>
      </c>
    </row>
    <row r="32" spans="1:3" ht="43" customHeight="1" x14ac:dyDescent="0.25">
      <c r="A32" s="5">
        <v>5</v>
      </c>
      <c r="B32" s="13" t="s">
        <v>63</v>
      </c>
      <c r="C32" s="5">
        <v>350</v>
      </c>
    </row>
  </sheetData>
  <mergeCells count="4">
    <mergeCell ref="A2:C2"/>
    <mergeCell ref="A26:B26"/>
    <mergeCell ref="A5:B5"/>
    <mergeCell ref="A16:B16"/>
  </mergeCells>
  <pageMargins left="0.7" right="0.7" top="0.75" bottom="0.75" header="0.3" footer="0.3"/>
  <pageSetup paperSize="9" orientation="landscape" verticalDpi="0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94EF-358F-44C5-B19D-6264B1666B05}">
  <dimension ref="A2:O31"/>
  <sheetViews>
    <sheetView showGridLines="0" zoomScaleNormal="100" workbookViewId="0">
      <pane ySplit="6" topLeftCell="A7" activePane="bottomLeft" state="frozen"/>
      <selection pane="bottomLeft" activeCell="K15" sqref="K15"/>
    </sheetView>
  </sheetViews>
  <sheetFormatPr baseColWidth="10" defaultRowHeight="12.5" x14ac:dyDescent="0.25"/>
  <cols>
    <col min="1" max="1" width="3.90625" style="1" customWidth="1"/>
    <col min="2" max="2" width="9.1796875" style="1" customWidth="1"/>
    <col min="3" max="3" width="24" style="1" customWidth="1"/>
    <col min="4" max="6" width="13.6328125" style="1" customWidth="1"/>
    <col min="7" max="9" width="10.90625" style="1"/>
    <col min="10" max="10" width="15" style="1" customWidth="1"/>
    <col min="11" max="12" width="10.90625" style="1"/>
    <col min="13" max="13" width="14.1796875" style="1" customWidth="1"/>
    <col min="14" max="14" width="13.08984375" style="1" customWidth="1"/>
    <col min="15" max="15" width="23.08984375" style="1" customWidth="1"/>
    <col min="16" max="16384" width="10.90625" style="1"/>
  </cols>
  <sheetData>
    <row r="2" spans="1:15" ht="13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15" x14ac:dyDescent="0.25">
      <c r="A4" s="2"/>
      <c r="B4" s="2"/>
      <c r="C4" s="2"/>
      <c r="D4" s="45" t="s">
        <v>5</v>
      </c>
      <c r="E4" s="45"/>
      <c r="F4" s="45"/>
      <c r="G4" s="45"/>
      <c r="H4" s="44" t="s">
        <v>46</v>
      </c>
      <c r="I4" s="44"/>
      <c r="J4" s="44"/>
      <c r="K4" s="47" t="s">
        <v>47</v>
      </c>
      <c r="L4" s="47"/>
      <c r="M4" s="47"/>
      <c r="N4" s="27"/>
    </row>
    <row r="5" spans="1:15" ht="23" x14ac:dyDescent="0.25">
      <c r="A5" s="41" t="s">
        <v>1</v>
      </c>
      <c r="B5" s="41" t="s">
        <v>53</v>
      </c>
      <c r="C5" s="48" t="s">
        <v>16</v>
      </c>
      <c r="D5" s="3" t="s">
        <v>3</v>
      </c>
      <c r="E5" s="3" t="s">
        <v>2</v>
      </c>
      <c r="F5" s="3" t="s">
        <v>38</v>
      </c>
      <c r="G5" s="22" t="s">
        <v>40</v>
      </c>
      <c r="H5" s="43" t="s">
        <v>48</v>
      </c>
      <c r="I5" s="37" t="s">
        <v>39</v>
      </c>
      <c r="J5" s="37" t="s">
        <v>49</v>
      </c>
      <c r="K5" s="46" t="s">
        <v>51</v>
      </c>
      <c r="L5" s="37" t="s">
        <v>39</v>
      </c>
      <c r="M5" s="37" t="s">
        <v>50</v>
      </c>
      <c r="N5" s="55" t="s">
        <v>68</v>
      </c>
      <c r="O5" s="37" t="s">
        <v>67</v>
      </c>
    </row>
    <row r="6" spans="1:15" x14ac:dyDescent="0.25">
      <c r="A6" s="42"/>
      <c r="B6" s="42"/>
      <c r="C6" s="49"/>
      <c r="D6" s="4">
        <v>300</v>
      </c>
      <c r="E6" s="4">
        <v>350</v>
      </c>
      <c r="F6" s="4">
        <v>350</v>
      </c>
      <c r="G6" s="23">
        <f>SUM(D6:F6)</f>
        <v>1000</v>
      </c>
      <c r="H6" s="43"/>
      <c r="I6" s="37"/>
      <c r="J6" s="37"/>
      <c r="K6" s="46"/>
      <c r="L6" s="37"/>
      <c r="M6" s="37"/>
      <c r="N6" s="56"/>
      <c r="O6" s="37"/>
    </row>
    <row r="7" spans="1:15" s="8" customFormat="1" ht="20" customHeight="1" x14ac:dyDescent="0.35">
      <c r="A7" s="5" t="s">
        <v>6</v>
      </c>
      <c r="B7" s="5" t="s">
        <v>54</v>
      </c>
      <c r="C7" s="6" t="s">
        <v>17</v>
      </c>
      <c r="D7" s="7">
        <v>300</v>
      </c>
      <c r="E7" s="7">
        <v>350</v>
      </c>
      <c r="F7" s="7">
        <v>350</v>
      </c>
      <c r="G7" s="7">
        <f>SUM(D7:F7)</f>
        <v>1000</v>
      </c>
      <c r="H7" s="25">
        <v>8000</v>
      </c>
      <c r="I7" s="14">
        <f>H8/G8</f>
        <v>8</v>
      </c>
      <c r="J7" s="18">
        <f>G7*I7</f>
        <v>8000</v>
      </c>
      <c r="K7" s="24">
        <v>12000</v>
      </c>
      <c r="L7" s="14">
        <f>K8/G8</f>
        <v>12</v>
      </c>
      <c r="M7" s="17">
        <f>G7*L7</f>
        <v>12000</v>
      </c>
      <c r="N7" s="28">
        <v>9000</v>
      </c>
      <c r="O7" s="6"/>
    </row>
    <row r="8" spans="1:15" s="8" customFormat="1" ht="20" customHeight="1" x14ac:dyDescent="0.35">
      <c r="A8" s="15"/>
      <c r="B8" s="16"/>
      <c r="C8" s="16"/>
      <c r="D8" s="16"/>
      <c r="E8" s="16"/>
      <c r="F8" s="16"/>
      <c r="G8" s="19">
        <f>SUM(G7)</f>
        <v>1000</v>
      </c>
      <c r="H8" s="26">
        <f>SUM(H7)</f>
        <v>8000</v>
      </c>
      <c r="I8" s="20"/>
      <c r="J8" s="19"/>
      <c r="K8" s="19">
        <f>(SUM(K7))</f>
        <v>12000</v>
      </c>
      <c r="L8" s="21"/>
      <c r="M8" s="21"/>
      <c r="N8" s="21"/>
      <c r="O8" s="21"/>
    </row>
    <row r="9" spans="1:15" s="8" customFormat="1" ht="20" customHeight="1" x14ac:dyDescent="0.35">
      <c r="A9" s="5" t="s">
        <v>7</v>
      </c>
      <c r="B9" s="50" t="s">
        <v>55</v>
      </c>
      <c r="C9" s="6" t="s">
        <v>18</v>
      </c>
      <c r="D9" s="7">
        <v>300</v>
      </c>
      <c r="E9" s="7">
        <v>350</v>
      </c>
      <c r="F9" s="6">
        <v>280</v>
      </c>
      <c r="G9" s="6">
        <f>SUM(D9:F9)</f>
        <v>930</v>
      </c>
      <c r="H9" s="25">
        <v>3800</v>
      </c>
      <c r="I9" s="38">
        <f>H12/G12</f>
        <v>4.2652329749103943</v>
      </c>
      <c r="J9" s="17">
        <f>G9*I9</f>
        <v>3966.6666666666665</v>
      </c>
      <c r="K9" s="24">
        <v>3700</v>
      </c>
      <c r="L9" s="38">
        <f>K12/G12</f>
        <v>4.193548387096774</v>
      </c>
      <c r="M9" s="17">
        <f>G9*L9</f>
        <v>3900</v>
      </c>
      <c r="N9" s="28">
        <v>3900</v>
      </c>
      <c r="O9" s="6"/>
    </row>
    <row r="10" spans="1:15" s="8" customFormat="1" ht="20" customHeight="1" x14ac:dyDescent="0.35">
      <c r="A10" s="5" t="s">
        <v>8</v>
      </c>
      <c r="B10" s="51"/>
      <c r="C10" s="6" t="s">
        <v>19</v>
      </c>
      <c r="D10" s="7">
        <v>300</v>
      </c>
      <c r="E10" s="7">
        <v>350</v>
      </c>
      <c r="F10" s="6">
        <v>280</v>
      </c>
      <c r="G10" s="6">
        <f>SUM(D10:F10)</f>
        <v>930</v>
      </c>
      <c r="H10" s="25">
        <v>4100</v>
      </c>
      <c r="I10" s="39"/>
      <c r="J10" s="17">
        <f>G10*I9</f>
        <v>3966.6666666666665</v>
      </c>
      <c r="K10" s="24">
        <v>4000</v>
      </c>
      <c r="L10" s="39"/>
      <c r="M10" s="17">
        <f>G10*L9</f>
        <v>3900</v>
      </c>
      <c r="N10" s="28">
        <v>4100</v>
      </c>
      <c r="O10" s="6" t="s">
        <v>69</v>
      </c>
    </row>
    <row r="11" spans="1:15" s="8" customFormat="1" ht="20" customHeight="1" x14ac:dyDescent="0.35">
      <c r="A11" s="5" t="s">
        <v>9</v>
      </c>
      <c r="B11" s="52"/>
      <c r="C11" s="6" t="s">
        <v>20</v>
      </c>
      <c r="D11" s="7">
        <v>300</v>
      </c>
      <c r="E11" s="7">
        <v>350</v>
      </c>
      <c r="F11" s="6">
        <v>280</v>
      </c>
      <c r="G11" s="6">
        <f>SUM(D11:F11)</f>
        <v>930</v>
      </c>
      <c r="H11" s="25">
        <v>4000</v>
      </c>
      <c r="I11" s="40"/>
      <c r="J11" s="17">
        <f>G11*I9</f>
        <v>3966.6666666666665</v>
      </c>
      <c r="K11" s="24">
        <v>4000</v>
      </c>
      <c r="L11" s="40"/>
      <c r="M11" s="17">
        <f>G11*L9</f>
        <v>3900</v>
      </c>
      <c r="N11" s="28">
        <v>4000</v>
      </c>
      <c r="O11" s="6" t="s">
        <v>69</v>
      </c>
    </row>
    <row r="12" spans="1:15" s="8" customFormat="1" ht="20" customHeight="1" x14ac:dyDescent="0.35">
      <c r="A12" s="15"/>
      <c r="B12" s="16"/>
      <c r="C12" s="16"/>
      <c r="D12" s="16"/>
      <c r="E12" s="16"/>
      <c r="F12" s="16"/>
      <c r="G12" s="19">
        <f>SUM(G9:G11)</f>
        <v>2790</v>
      </c>
      <c r="H12" s="26">
        <f>SUM(H9:H11)</f>
        <v>11900</v>
      </c>
      <c r="I12" s="19"/>
      <c r="J12" s="19"/>
      <c r="K12" s="19">
        <f>SUM(K9:K11)</f>
        <v>11700</v>
      </c>
      <c r="L12" s="21"/>
      <c r="M12" s="21"/>
      <c r="N12" s="21"/>
      <c r="O12" s="21"/>
    </row>
    <row r="13" spans="1:15" s="8" customFormat="1" ht="20" customHeight="1" x14ac:dyDescent="0.35">
      <c r="A13" s="5" t="s">
        <v>10</v>
      </c>
      <c r="B13" s="50" t="s">
        <v>56</v>
      </c>
      <c r="C13" s="6" t="s">
        <v>21</v>
      </c>
      <c r="D13" s="6">
        <v>250</v>
      </c>
      <c r="E13" s="6">
        <v>210</v>
      </c>
      <c r="F13" s="6">
        <v>210</v>
      </c>
      <c r="G13" s="6">
        <f>SUM(D13:F13)</f>
        <v>670</v>
      </c>
      <c r="H13" s="25">
        <v>2800</v>
      </c>
      <c r="I13" s="38">
        <f>H17/G17</f>
        <v>4.331983805668016</v>
      </c>
      <c r="J13" s="17">
        <f>G13*I13</f>
        <v>2902.4291497975705</v>
      </c>
      <c r="K13" s="24">
        <v>2900</v>
      </c>
      <c r="L13" s="38">
        <f>K17/G17</f>
        <v>4.4534412955465585</v>
      </c>
      <c r="M13" s="17">
        <f>G13*L13</f>
        <v>2983.8056680161944</v>
      </c>
      <c r="N13" s="28">
        <v>2900</v>
      </c>
      <c r="O13" s="6"/>
    </row>
    <row r="14" spans="1:15" s="8" customFormat="1" ht="20" customHeight="1" x14ac:dyDescent="0.35">
      <c r="A14" s="5" t="s">
        <v>11</v>
      </c>
      <c r="B14" s="51"/>
      <c r="C14" s="6" t="s">
        <v>22</v>
      </c>
      <c r="D14" s="6">
        <v>250</v>
      </c>
      <c r="E14" s="6">
        <v>210</v>
      </c>
      <c r="F14" s="6">
        <v>140</v>
      </c>
      <c r="G14" s="6">
        <f>SUM(D14:F14)</f>
        <v>600</v>
      </c>
      <c r="H14" s="25">
        <v>2800</v>
      </c>
      <c r="I14" s="39"/>
      <c r="J14" s="17">
        <f>G14*I13</f>
        <v>2599.1902834008097</v>
      </c>
      <c r="K14" s="24">
        <v>2900</v>
      </c>
      <c r="L14" s="39"/>
      <c r="M14" s="17">
        <f>G14*L13</f>
        <v>2672.0647773279352</v>
      </c>
      <c r="N14" s="28">
        <v>2800</v>
      </c>
      <c r="O14" s="6" t="s">
        <v>69</v>
      </c>
    </row>
    <row r="15" spans="1:15" s="8" customFormat="1" ht="20" customHeight="1" x14ac:dyDescent="0.35">
      <c r="A15" s="5" t="s">
        <v>12</v>
      </c>
      <c r="B15" s="51"/>
      <c r="C15" s="6" t="s">
        <v>23</v>
      </c>
      <c r="D15" s="6">
        <v>250</v>
      </c>
      <c r="E15" s="6">
        <v>210</v>
      </c>
      <c r="F15" s="6">
        <v>140</v>
      </c>
      <c r="G15" s="6">
        <f>SUM(D15:F15)</f>
        <v>600</v>
      </c>
      <c r="H15" s="25">
        <v>2600</v>
      </c>
      <c r="I15" s="39"/>
      <c r="J15" s="17">
        <f>G15*I13</f>
        <v>2599.1902834008097</v>
      </c>
      <c r="K15" s="24">
        <v>2800</v>
      </c>
      <c r="L15" s="39"/>
      <c r="M15" s="17">
        <f>G15*L13</f>
        <v>2672.0647773279352</v>
      </c>
      <c r="N15" s="28">
        <v>2700</v>
      </c>
      <c r="O15" s="6"/>
    </row>
    <row r="16" spans="1:15" s="8" customFormat="1" ht="20" customHeight="1" x14ac:dyDescent="0.35">
      <c r="A16" s="5" t="s">
        <v>13</v>
      </c>
      <c r="B16" s="52"/>
      <c r="C16" s="6" t="s">
        <v>52</v>
      </c>
      <c r="D16" s="6">
        <v>250</v>
      </c>
      <c r="E16" s="6">
        <v>210</v>
      </c>
      <c r="F16" s="6">
        <v>140</v>
      </c>
      <c r="G16" s="6">
        <f>SUM(D16:F16)</f>
        <v>600</v>
      </c>
      <c r="H16" s="25">
        <v>2500</v>
      </c>
      <c r="I16" s="40"/>
      <c r="J16" s="17">
        <f>G16*I13</f>
        <v>2599.1902834008097</v>
      </c>
      <c r="K16" s="24">
        <v>2400</v>
      </c>
      <c r="L16" s="40"/>
      <c r="M16" s="17">
        <f>G16*L13</f>
        <v>2672.0647773279352</v>
      </c>
      <c r="N16" s="28">
        <v>2700</v>
      </c>
      <c r="O16" s="6"/>
    </row>
    <row r="17" spans="1:15" s="8" customFormat="1" ht="20" customHeight="1" x14ac:dyDescent="0.35">
      <c r="A17" s="15"/>
      <c r="B17" s="16"/>
      <c r="C17" s="16"/>
      <c r="D17" s="16"/>
      <c r="E17" s="16"/>
      <c r="F17" s="16"/>
      <c r="G17" s="19">
        <f>SUM(G13:G16)</f>
        <v>2470</v>
      </c>
      <c r="H17" s="26">
        <f>SUM(H13:H16)</f>
        <v>10700</v>
      </c>
      <c r="I17" s="19"/>
      <c r="J17" s="19"/>
      <c r="K17" s="19">
        <f>SUM(K13:K16)</f>
        <v>11000</v>
      </c>
      <c r="L17" s="21"/>
      <c r="M17" s="21"/>
      <c r="N17" s="21"/>
      <c r="O17" s="21"/>
    </row>
    <row r="18" spans="1:15" s="8" customFormat="1" ht="20" customHeight="1" x14ac:dyDescent="0.35">
      <c r="A18" s="5" t="s">
        <v>14</v>
      </c>
      <c r="B18" s="50" t="s">
        <v>57</v>
      </c>
      <c r="C18" s="6" t="s">
        <v>24</v>
      </c>
      <c r="D18" s="6">
        <v>200</v>
      </c>
      <c r="E18" s="6">
        <v>140</v>
      </c>
      <c r="F18" s="6">
        <v>70</v>
      </c>
      <c r="G18" s="6">
        <f>SUM(D18:F18)</f>
        <v>410</v>
      </c>
      <c r="H18" s="25">
        <v>550</v>
      </c>
      <c r="I18" s="38">
        <f>H20/G20</f>
        <v>1.5159574468085106</v>
      </c>
      <c r="J18" s="17">
        <f>G18*I18</f>
        <v>621.54255319148933</v>
      </c>
      <c r="K18" s="24">
        <v>560</v>
      </c>
      <c r="L18" s="38">
        <f>K20/G20</f>
        <v>1.425531914893617</v>
      </c>
      <c r="M18" s="17">
        <f>G18*L18</f>
        <v>584.468085106383</v>
      </c>
      <c r="N18" s="28">
        <v>600</v>
      </c>
      <c r="O18" s="6"/>
    </row>
    <row r="19" spans="1:15" s="8" customFormat="1" ht="20" customHeight="1" x14ac:dyDescent="0.35">
      <c r="A19" s="5" t="s">
        <v>15</v>
      </c>
      <c r="B19" s="52"/>
      <c r="C19" s="6" t="s">
        <v>45</v>
      </c>
      <c r="D19" s="6">
        <v>250</v>
      </c>
      <c r="E19" s="6">
        <v>210</v>
      </c>
      <c r="F19" s="6">
        <v>70</v>
      </c>
      <c r="G19" s="6">
        <f>SUM(D19:F19)</f>
        <v>530</v>
      </c>
      <c r="H19" s="25">
        <v>875</v>
      </c>
      <c r="I19" s="40"/>
      <c r="J19" s="17">
        <f>G19*I18</f>
        <v>803.45744680851067</v>
      </c>
      <c r="K19" s="24">
        <v>780</v>
      </c>
      <c r="L19" s="40"/>
      <c r="M19" s="17">
        <f>G19*L18</f>
        <v>755.531914893617</v>
      </c>
      <c r="N19" s="28">
        <v>875</v>
      </c>
      <c r="O19" s="6" t="s">
        <v>69</v>
      </c>
    </row>
    <row r="20" spans="1:15" s="8" customFormat="1" ht="20" customHeight="1" x14ac:dyDescent="0.35">
      <c r="A20" s="15"/>
      <c r="B20" s="16"/>
      <c r="C20" s="16"/>
      <c r="D20" s="16"/>
      <c r="E20" s="16"/>
      <c r="F20" s="16"/>
      <c r="G20" s="19">
        <f>SUM(G18:G19)</f>
        <v>940</v>
      </c>
      <c r="H20" s="26">
        <f>SUM(H18:H19)</f>
        <v>1425</v>
      </c>
      <c r="I20" s="19"/>
      <c r="J20" s="19"/>
      <c r="K20" s="19">
        <f>SUM(K18:K19)</f>
        <v>1340</v>
      </c>
      <c r="L20" s="21"/>
      <c r="M20" s="21"/>
      <c r="N20" s="21"/>
      <c r="O20" s="21"/>
    </row>
    <row r="21" spans="1:15" s="8" customFormat="1" ht="20" customHeight="1" x14ac:dyDescent="0.35">
      <c r="A21" s="5" t="s">
        <v>42</v>
      </c>
      <c r="B21" s="53" t="s">
        <v>58</v>
      </c>
      <c r="C21" s="6" t="s">
        <v>25</v>
      </c>
      <c r="D21" s="6">
        <v>100</v>
      </c>
      <c r="E21" s="6">
        <v>70</v>
      </c>
      <c r="F21" s="6">
        <v>70</v>
      </c>
      <c r="G21" s="6">
        <f>SUM(D21:F21)</f>
        <v>240</v>
      </c>
      <c r="H21" s="25">
        <v>470</v>
      </c>
      <c r="I21" s="38">
        <f>H23/G23</f>
        <v>1.5833333333333333</v>
      </c>
      <c r="J21" s="17">
        <f>G21*I21</f>
        <v>380</v>
      </c>
      <c r="K21" s="24">
        <v>470</v>
      </c>
      <c r="L21" s="38">
        <f>K23/G23</f>
        <v>1.6166666666666667</v>
      </c>
      <c r="M21" s="17">
        <f>G21*L21</f>
        <v>388</v>
      </c>
      <c r="N21" s="28">
        <v>470</v>
      </c>
      <c r="O21" s="6" t="s">
        <v>76</v>
      </c>
    </row>
    <row r="22" spans="1:15" s="8" customFormat="1" ht="20" customHeight="1" x14ac:dyDescent="0.35">
      <c r="A22" s="5" t="s">
        <v>43</v>
      </c>
      <c r="B22" s="54"/>
      <c r="C22" s="6" t="s">
        <v>44</v>
      </c>
      <c r="D22" s="6">
        <v>150</v>
      </c>
      <c r="E22" s="6">
        <v>140</v>
      </c>
      <c r="F22" s="6">
        <v>70</v>
      </c>
      <c r="G22" s="6">
        <f>SUM(D22:F22)</f>
        <v>360</v>
      </c>
      <c r="H22" s="25">
        <v>480</v>
      </c>
      <c r="I22" s="40"/>
      <c r="J22" s="17">
        <f>G22*I21</f>
        <v>570</v>
      </c>
      <c r="K22" s="24">
        <v>500</v>
      </c>
      <c r="L22" s="40"/>
      <c r="M22" s="17">
        <f>G22*L21</f>
        <v>582</v>
      </c>
      <c r="N22" s="28">
        <v>500</v>
      </c>
      <c r="O22" s="6"/>
    </row>
    <row r="23" spans="1:15" ht="20" customHeight="1" x14ac:dyDescent="0.25">
      <c r="A23" s="15"/>
      <c r="B23" s="16"/>
      <c r="C23" s="16"/>
      <c r="D23" s="16"/>
      <c r="E23" s="16"/>
      <c r="F23" s="16"/>
      <c r="G23" s="19">
        <f>SUM(G21:G22)</f>
        <v>600</v>
      </c>
      <c r="H23" s="26">
        <f>SUM(H21:H22)</f>
        <v>950</v>
      </c>
      <c r="I23" s="19"/>
      <c r="J23" s="19"/>
      <c r="K23" s="19">
        <f>SUM(K21:K22)</f>
        <v>970</v>
      </c>
      <c r="L23" s="21"/>
      <c r="M23" s="21"/>
      <c r="N23" s="21"/>
      <c r="O23" s="21"/>
    </row>
    <row r="31" spans="1:15" x14ac:dyDescent="0.25">
      <c r="F31" s="1">
        <f>410*1.52</f>
        <v>623.20000000000005</v>
      </c>
    </row>
  </sheetData>
  <mergeCells count="27">
    <mergeCell ref="O5:O6"/>
    <mergeCell ref="L13:L16"/>
    <mergeCell ref="L18:L19"/>
    <mergeCell ref="L21:L22"/>
    <mergeCell ref="B9:B11"/>
    <mergeCell ref="B13:B16"/>
    <mergeCell ref="B18:B19"/>
    <mergeCell ref="B21:B22"/>
    <mergeCell ref="I18:I19"/>
    <mergeCell ref="I21:I22"/>
    <mergeCell ref="N5:N6"/>
    <mergeCell ref="A2:O2"/>
    <mergeCell ref="J5:J6"/>
    <mergeCell ref="I5:I6"/>
    <mergeCell ref="I9:I11"/>
    <mergeCell ref="I13:I16"/>
    <mergeCell ref="A5:A6"/>
    <mergeCell ref="H5:H6"/>
    <mergeCell ref="H4:J4"/>
    <mergeCell ref="D4:G4"/>
    <mergeCell ref="B5:B6"/>
    <mergeCell ref="K5:K6"/>
    <mergeCell ref="L5:L6"/>
    <mergeCell ref="M5:M6"/>
    <mergeCell ref="K4:M4"/>
    <mergeCell ref="C5:C6"/>
    <mergeCell ref="L9:L11"/>
  </mergeCells>
  <pageMargins left="0.7" right="0.7" top="0.75" bottom="0.75" header="0.3" footer="0.3"/>
  <pageSetup paperSize="9" scale="66" orientation="landscape" verticalDpi="0" r:id="rId1"/>
  <ignoredErrors>
    <ignoredError sqref="G8 G12 G17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Factores valoración</vt:lpstr>
      <vt:lpstr>Gradación y ponderación</vt:lpstr>
      <vt:lpstr>Método de puntos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cp:lastPrinted>2025-01-05T01:29:36Z</cp:lastPrinted>
  <dcterms:created xsi:type="dcterms:W3CDTF">2023-03-07T22:31:25Z</dcterms:created>
  <dcterms:modified xsi:type="dcterms:W3CDTF">2025-06-03T01:39:20Z</dcterms:modified>
</cp:coreProperties>
</file>